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mmcdonald/Downloads/"/>
    </mc:Choice>
  </mc:AlternateContent>
  <xr:revisionPtr revIDLastSave="0" documentId="13_ncr:1_{3942AF68-B4A3-0543-9A36-A323E39C6248}" xr6:coauthVersionLast="47" xr6:coauthVersionMax="47" xr10:uidLastSave="{00000000-0000-0000-0000-000000000000}"/>
  <bookViews>
    <workbookView xWindow="0" yWindow="460" windowWidth="25600" windowHeight="14600" tabRatio="896" firstSheet="3" activeTab="8" xr2:uid="{00000000-000D-0000-FFFF-FFFF00000000}"/>
  </bookViews>
  <sheets>
    <sheet name="Best Practices" sheetId="7" r:id="rId1"/>
    <sheet name="Instructions" sheetId="12" r:id="rId2"/>
    <sheet name="Instructions-A Expense Report" sheetId="10" r:id="rId3"/>
    <sheet name="A Expense Report" sheetId="1" r:id="rId4"/>
    <sheet name="B  Summary-Autofill" sheetId="2" r:id="rId5"/>
    <sheet name="Instructions-C Reconciliation" sheetId="11" r:id="rId6"/>
    <sheet name="C Reconciliation" sheetId="3" r:id="rId7"/>
    <sheet name="Instructions-D Troop Plan" sheetId="14" r:id="rId8"/>
    <sheet name="D Troop Plan" sheetId="4" r:id="rId9"/>
    <sheet name="Ref" sheetId="9" state="hidden" r:id="rId10"/>
  </sheets>
  <definedNames>
    <definedName name="_xlnm.Print_Area" localSheetId="3">'A Expense Report'!$A:$J</definedName>
    <definedName name="_xlnm.Print_Area" localSheetId="8">'D Troop Plan'!$A:$I</definedName>
    <definedName name="_xlnm.Print_Area" localSheetId="1">Instructions!$A$1:$O$29</definedName>
    <definedName name="_xlnm.Print_Area" localSheetId="2">'Instructions-A Expense Report'!$A$1:$P$54</definedName>
    <definedName name="_xlnm.Print_Area" localSheetId="7">'Instructions-D Troop Plan'!$A:$I</definedName>
    <definedName name="_xlnm.Print_Titles" localSheetId="3">'A Expense Report'!$17:$19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2" l="1"/>
  <c r="B11" i="3"/>
  <c r="B17" i="3"/>
  <c r="B13" i="3" l="1"/>
  <c r="B12" i="3"/>
  <c r="C6" i="14"/>
  <c r="C25" i="1"/>
  <c r="C58" i="1"/>
  <c r="C314" i="1"/>
  <c r="C320" i="1"/>
  <c r="C319" i="1"/>
  <c r="C318" i="1"/>
  <c r="C317" i="1"/>
  <c r="C316" i="1"/>
  <c r="C315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321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22" i="1"/>
  <c r="C23" i="1"/>
  <c r="C24" i="1"/>
  <c r="C26" i="1"/>
  <c r="C27" i="1"/>
  <c r="C28" i="1"/>
  <c r="C29" i="1"/>
  <c r="I322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9" i="1"/>
  <c r="C60" i="1"/>
  <c r="C61" i="1"/>
  <c r="C62" i="1"/>
  <c r="C63" i="1"/>
  <c r="C64" i="1"/>
  <c r="C65" i="1"/>
  <c r="C66" i="1"/>
  <c r="J22" i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E36" i="3" s="1"/>
  <c r="C5" i="4"/>
  <c r="B15" i="2"/>
  <c r="C14" i="3" s="1"/>
  <c r="D13" i="2"/>
  <c r="B13" i="2"/>
  <c r="H322" i="1"/>
  <c r="F19" i="2" l="1"/>
  <c r="C7" i="4"/>
  <c r="C8" i="14"/>
  <c r="F18" i="2"/>
  <c r="F24" i="2"/>
  <c r="B18" i="2"/>
  <c r="F22" i="2"/>
  <c r="B22" i="2"/>
  <c r="B21" i="2"/>
  <c r="F25" i="2"/>
  <c r="F26" i="2"/>
  <c r="F21" i="2"/>
  <c r="F23" i="2"/>
  <c r="B19" i="2"/>
  <c r="B20" i="2"/>
  <c r="F20" i="2"/>
  <c r="B28" i="2" l="1"/>
  <c r="C17" i="3" s="1"/>
  <c r="F28" i="2"/>
  <c r="D17" i="3" s="1"/>
  <c r="E17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4" i="3" s="1"/>
  <c r="E40" i="3" s="1" a="1"/>
  <c r="E40" i="3" s="1"/>
  <c r="E38" i="3" l="1"/>
  <c r="B30" i="2"/>
  <c r="B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Cordero</author>
  </authors>
  <commentList>
    <comment ref="C8" authorId="0" shapeId="0" xr:uid="{00000000-0006-0000-0700-000001000000}">
      <text>
        <r>
          <rPr>
            <b/>
            <sz val="9"/>
            <color rgb="FFFF0000"/>
            <rFont val="Tahoma"/>
            <family val="2"/>
          </rPr>
          <t xml:space="preserve">Funds currently remaining in troop bank account 
</t>
        </r>
      </text>
    </comment>
    <comment ref="C10" authorId="0" shapeId="0" xr:uid="{00000000-0006-0000-0700-000002000000}">
      <text>
        <r>
          <rPr>
            <b/>
            <sz val="9"/>
            <color rgb="FFFF0000"/>
            <rFont val="Tahoma"/>
            <family val="2"/>
          </rPr>
          <t>Estimate any planned expenses for the upcoming membership year, beginning October 1st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<sst xmlns="http://schemas.openxmlformats.org/spreadsheetml/2006/main" count="264" uniqueCount="171">
  <si>
    <t>INCOME</t>
  </si>
  <si>
    <t>EXPENSES</t>
  </si>
  <si>
    <t>Other Income</t>
  </si>
  <si>
    <t>Donation to Charity</t>
  </si>
  <si>
    <t>Troop Program Expense</t>
  </si>
  <si>
    <t>Council Program Expense</t>
  </si>
  <si>
    <t>Field Trips</t>
  </si>
  <si>
    <t>Badges, Uniforms, Books, etc.</t>
  </si>
  <si>
    <t>Food and Beverage</t>
  </si>
  <si>
    <t>Product Sales Sweep</t>
  </si>
  <si>
    <t>Other Expense</t>
  </si>
  <si>
    <t xml:space="preserve">Bank Institution Name: </t>
  </si>
  <si>
    <t>Service Unit</t>
  </si>
  <si>
    <t>Troop #</t>
  </si>
  <si>
    <t>Membership Year</t>
  </si>
  <si>
    <t>Age Level</t>
  </si>
  <si>
    <t>From Date</t>
  </si>
  <si>
    <t>To Date</t>
  </si>
  <si>
    <t>Beginning Balance</t>
  </si>
  <si>
    <t>Date</t>
  </si>
  <si>
    <t>Check #</t>
  </si>
  <si>
    <t>Explanation</t>
  </si>
  <si>
    <t>Income</t>
  </si>
  <si>
    <t>Expenses</t>
  </si>
  <si>
    <t>Balance</t>
  </si>
  <si>
    <t>Troop / Service Unit Treasury Report</t>
  </si>
  <si>
    <t>Troop Dues</t>
  </si>
  <si>
    <t>Fall Product Receipts</t>
  </si>
  <si>
    <t>Cookie Program Receipts</t>
  </si>
  <si>
    <t>Total Income</t>
  </si>
  <si>
    <t>Total Expense</t>
  </si>
  <si>
    <t>Ending Balance</t>
  </si>
  <si>
    <t>check</t>
  </si>
  <si>
    <t>Bank Account #</t>
  </si>
  <si>
    <t>Reconciliaton as of Statement Ending</t>
  </si>
  <si>
    <t>Balance as of</t>
  </si>
  <si>
    <t xml:space="preserve">Date </t>
  </si>
  <si>
    <t>Expense</t>
  </si>
  <si>
    <t>Pending Items Description</t>
  </si>
  <si>
    <t>Remaning Troop Funds</t>
  </si>
  <si>
    <t>Current Registered Girls</t>
  </si>
  <si>
    <t>Girls Returning from Last Year</t>
  </si>
  <si>
    <t xml:space="preserve">Total Planned Expenses </t>
  </si>
  <si>
    <t>Daisy</t>
  </si>
  <si>
    <t>Brownie</t>
  </si>
  <si>
    <t>Junior</t>
  </si>
  <si>
    <t xml:space="preserve">Senior </t>
  </si>
  <si>
    <t>Ambassador</t>
  </si>
  <si>
    <t>Juliette</t>
  </si>
  <si>
    <t>Multi-Level</t>
  </si>
  <si>
    <t>Item Code</t>
  </si>
  <si>
    <t>Item Class</t>
  </si>
  <si>
    <t>Item Code Key</t>
  </si>
  <si>
    <t>Item Description</t>
  </si>
  <si>
    <t>PW: Finance2017</t>
  </si>
  <si>
    <t>Cadette</t>
  </si>
  <si>
    <t>Girl Scouts is a non-profit organization</t>
  </si>
  <si>
    <t>Girl Scouts should be affordable for all girls</t>
  </si>
  <si>
    <t xml:space="preserve">Money donated or earned by a troop becomes that troop's property and does not belong to the individual girls, </t>
  </si>
  <si>
    <t>Funds used should equally benefit all members of the troop, not individuals</t>
  </si>
  <si>
    <t>volunteers, or parents/guardians</t>
  </si>
  <si>
    <t>*</t>
  </si>
  <si>
    <t>PRINCIPLES</t>
  </si>
  <si>
    <t>GOALS</t>
  </si>
  <si>
    <t>For girls to gain business and financial literacy skills appropriate to their program level</t>
  </si>
  <si>
    <t>For girls to apply business and financial literacy gained in Girl Scouting throughout their lives</t>
  </si>
  <si>
    <t>For Girl Scout troops to be self-sustaining through participation in the Fall Product and Cookie Program activities</t>
  </si>
  <si>
    <t>GUIDELINES</t>
  </si>
  <si>
    <t>Troop must open a bank account to manage troop finances</t>
  </si>
  <si>
    <t>For girls to understand that they must do their part to help the troop earn money to accomplish the things they want to do</t>
  </si>
  <si>
    <t>Troop dues, small amount of money girls bring to each meeting or to kick-off the year, may help a new troop accumulate</t>
  </si>
  <si>
    <t>money in their bank account</t>
  </si>
  <si>
    <t>Expense Summary</t>
  </si>
  <si>
    <t>Reconciliation</t>
  </si>
  <si>
    <t xml:space="preserve">* </t>
  </si>
  <si>
    <t xml:space="preserve">Troop Plan </t>
  </si>
  <si>
    <t>A</t>
  </si>
  <si>
    <t>B</t>
  </si>
  <si>
    <t>C</t>
  </si>
  <si>
    <t>D</t>
  </si>
  <si>
    <t>E</t>
  </si>
  <si>
    <t>a minimum of two years</t>
  </si>
  <si>
    <t>RESOURCES</t>
  </si>
  <si>
    <t>Bankers at your local branch</t>
  </si>
  <si>
    <t>Troop Plan for Remaining Funds</t>
  </si>
  <si>
    <t>STEP 1:</t>
  </si>
  <si>
    <t>FILL OUT EXPENSE REPORT (A)</t>
  </si>
  <si>
    <t xml:space="preserve">NO INPUT NECESSARY - AUTOFILLS </t>
  </si>
  <si>
    <t xml:space="preserve">STEP 2: </t>
  </si>
  <si>
    <t>RECONCILE EXPENSE REPORT ENDING BALANCE AND BANK STATEMENT ENDING BALANCE</t>
  </si>
  <si>
    <t xml:space="preserve">Service Unit </t>
  </si>
  <si>
    <t>STEP 1</t>
  </si>
  <si>
    <t>STEP 2</t>
  </si>
  <si>
    <t>STEP 3</t>
  </si>
  <si>
    <t>STEP 4</t>
  </si>
  <si>
    <t>Refer to 'Instructions-A Expense Report' for additional guidance</t>
  </si>
  <si>
    <t>Refer to 'Instructions-C Reconciliation' for additional guidance</t>
  </si>
  <si>
    <t>NOTE: All cells in light green are calculated and do not need to be filled out</t>
  </si>
  <si>
    <r>
      <rPr>
        <b/>
        <sz val="12"/>
        <color theme="1"/>
        <rFont val="Arial"/>
        <family val="2"/>
      </rPr>
      <t>Record Keeping</t>
    </r>
    <r>
      <rPr>
        <sz val="12"/>
        <color theme="1"/>
        <rFont val="Arial"/>
        <family val="2"/>
      </rPr>
      <t xml:space="preserve">: Troop Leader or designated troop member will retain copies of all reports and original receipts for a </t>
    </r>
  </si>
  <si>
    <t>Item Type</t>
  </si>
  <si>
    <t>Item Explanation</t>
  </si>
  <si>
    <t>Fees set by troop</t>
  </si>
  <si>
    <t>Money received from Cookie Sale</t>
  </si>
  <si>
    <t>Money received from Fall Sale</t>
  </si>
  <si>
    <t>Fundraising</t>
  </si>
  <si>
    <t xml:space="preserve">Donations, Grants, etc. </t>
  </si>
  <si>
    <t>Money reised by Troop Fundraiser</t>
  </si>
  <si>
    <t>Registration</t>
  </si>
  <si>
    <t>Membership Fees to GSSNV/GSUSA</t>
  </si>
  <si>
    <t>Donations made to charities</t>
  </si>
  <si>
    <t>Expenses for Council Programs</t>
  </si>
  <si>
    <t>Expenses for Troop Activities</t>
  </si>
  <si>
    <t>Expenses for Activities outside normal meetings</t>
  </si>
  <si>
    <t>Supply Expenses</t>
  </si>
  <si>
    <t>Food Expenses</t>
  </si>
  <si>
    <t>Fall &amp; Cookie money swept by Council</t>
  </si>
  <si>
    <t>Misc. Expenses that do not fit  other categories</t>
  </si>
  <si>
    <t>Year Ending Jun 30</t>
  </si>
  <si>
    <t>Expense Report with all income and expenses for the period 7/1/PY to 6/30/CY</t>
  </si>
  <si>
    <t>Bank Statement for month ending 6/30/CY</t>
  </si>
  <si>
    <r>
      <rPr>
        <b/>
        <sz val="12"/>
        <color theme="1"/>
        <rFont val="Arial"/>
        <family val="2"/>
      </rPr>
      <t>Fill Out Expense Report (A</t>
    </r>
    <r>
      <rPr>
        <sz val="12"/>
        <color theme="1"/>
        <rFont val="Arial"/>
        <family val="2"/>
      </rPr>
      <t>) detailing all expenses and income for the period July 1 20XX - June 30 20XX</t>
    </r>
  </si>
  <si>
    <r>
      <rPr>
        <b/>
        <sz val="12"/>
        <color theme="1"/>
        <rFont val="Arial"/>
        <family val="2"/>
      </rPr>
      <t xml:space="preserve">Fill Out C Reconciliation </t>
    </r>
    <r>
      <rPr>
        <sz val="12"/>
        <color theme="1"/>
        <rFont val="Arial"/>
        <family val="2"/>
      </rPr>
      <t>to reconcile your Expense Report (A) with the Bank Statement ending June 30</t>
    </r>
  </si>
  <si>
    <t>Instructions for completing the Treasury Report</t>
  </si>
  <si>
    <t>Instructions for completing the Troop/SU Treasury Report</t>
  </si>
  <si>
    <t xml:space="preserve">Receipts over $200.00 should be submitted as support </t>
  </si>
  <si>
    <t xml:space="preserve"> Finance Best Practices</t>
  </si>
  <si>
    <t>Bank account signers are guardians of money belonging to the troop and responsible for submitting</t>
  </si>
  <si>
    <t>required financial treasury reports to Council</t>
  </si>
  <si>
    <t>Financial reports (including a bank reconciliation) is due to Council by end of July of the current year (annually)</t>
  </si>
  <si>
    <t xml:space="preserve">Financial reporting is to include the following information: </t>
  </si>
  <si>
    <t>Troop/Group update information should also be submitted for the next membership year</t>
  </si>
  <si>
    <t>GSSNV Membership Support Team</t>
  </si>
  <si>
    <t>Service Unit Treasurer</t>
  </si>
  <si>
    <t>GSSNV Troops/Groups may choose to use the Treasury Report in the Volunteer Toolkit or this excel format version</t>
  </si>
  <si>
    <t xml:space="preserve">with copies of the bank statement for month ending 6/30/CY and supporting receipts over $200.00 (retain the originals for your records). </t>
  </si>
  <si>
    <t>What is the status of your troop for the next membership year?</t>
  </si>
  <si>
    <t>Returning</t>
  </si>
  <si>
    <t>Merge With Another Troop</t>
  </si>
  <si>
    <t>Disbanding</t>
  </si>
  <si>
    <t>Not Sure</t>
  </si>
  <si>
    <t>Troop Acct Last 4</t>
  </si>
  <si>
    <t>Senior</t>
  </si>
  <si>
    <t>desired number? If you are listed on the GSSNV website, you may choose to only display the age levels desired.</t>
  </si>
  <si>
    <t>If you are not at your desired number of girls may we list your Troop on our website allowing new girls to join until you reach your</t>
  </si>
  <si>
    <t>Number of Girls in Troop Now</t>
  </si>
  <si>
    <t>Number of Returning Girls</t>
  </si>
  <si>
    <t xml:space="preserve">Statement Mailing Addr: </t>
  </si>
  <si>
    <t xml:space="preserve">Bank Account Signer 1: </t>
  </si>
  <si>
    <t xml:space="preserve">Bank Account Signer 2: </t>
  </si>
  <si>
    <t>Troop Plan for Remaining Funds &amp; Troop Update</t>
  </si>
  <si>
    <t xml:space="preserve"> Treasury Report Summary</t>
  </si>
  <si>
    <r>
      <t>Fill Out D Troop Plan-</t>
    </r>
    <r>
      <rPr>
        <sz val="12"/>
        <color theme="1"/>
        <rFont val="Arial"/>
        <family val="2"/>
      </rPr>
      <t xml:space="preserve"> detail the plans for the remaining balance in the account as of June 30 and complete Troop update</t>
    </r>
  </si>
  <si>
    <t>Refer to 'Instructions-D Troop Plan ' for additional guidance</t>
  </si>
  <si>
    <t>Submit this Annual Treasury Report (ATR) File via E-mail to customerservice@girlscoutnv.org</t>
  </si>
  <si>
    <t>Instructions for Filling out the GSSNV Annual Treasury Report</t>
  </si>
  <si>
    <t xml:space="preserve">Please let us know how troop activity planning has been girl led and if it has been communicated to caregivers. </t>
  </si>
  <si>
    <t>Share your Troop experiences from this past year, such as activities, badgework, trips, etc.,</t>
  </si>
  <si>
    <t>excess of $1000, please provide details and a rough timeline for use of funds.  Troops may change these plans at any time.</t>
  </si>
  <si>
    <t>Where will your Troop be meeting in the Fall?  Please include location name and address.</t>
  </si>
  <si>
    <t xml:space="preserve">How does the Troop plan on using the balance of funds in the coming membership year?  If Troop is holding in </t>
  </si>
  <si>
    <t>How many girls would you like to have in your troop?  (GSUSA reccommends 12 girls per troop)</t>
  </si>
  <si>
    <t xml:space="preserve">Treasury Report Summary (B) Auto-Populates  </t>
  </si>
  <si>
    <t>Thank you so much for filling out the GSSNV Annual Treasury Report!</t>
  </si>
  <si>
    <t>Beginning Bal</t>
  </si>
  <si>
    <t xml:space="preserve">Adjusted Bank Balance </t>
  </si>
  <si>
    <t xml:space="preserve">Balance Per Treasury Report </t>
  </si>
  <si>
    <t xml:space="preserve">Difference </t>
  </si>
  <si>
    <t>(Difference should equal  $0.00)</t>
  </si>
  <si>
    <t>Age Level Current Year</t>
  </si>
  <si>
    <t>STEP 3: DETAIL THE PLANS FOR THE REMAINING BALANCE IN THE ACCOUNT AS OF JUNE 30 AND COMPLETE TROOP UPDATE</t>
  </si>
  <si>
    <t>Which age level(s) will your Troop consist of next year? Select all that will apply for the membership year beginning October 1st this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</si>
</sst>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#,##0.00_ ;[Red]\-#,##0.00\ "/>
    <numFmt numFmtId="166" formatCode="&quot;$&quot;#,##0.00"/>
    <numFmt numFmtId="167" formatCode="mm/dd/yy;@"/>
  </numFmts>
  <fonts count="3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FF0000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rgb="FF393939"/>
      <name val="Arial"/>
      <family val="2"/>
    </font>
    <font>
      <b/>
      <sz val="12"/>
      <color rgb="FF393939"/>
      <name val="Arial"/>
      <family val="2"/>
    </font>
    <font>
      <sz val="11"/>
      <color theme="1"/>
      <name val="Arial"/>
      <family val="2"/>
    </font>
    <font>
      <b/>
      <i/>
      <sz val="12"/>
      <color rgb="FFFF0000"/>
      <name val="Arial"/>
      <family val="2"/>
    </font>
    <font>
      <b/>
      <i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sz val="36"/>
      <color theme="1"/>
      <name val="Bradley Hand Bold"/>
    </font>
    <font>
      <i/>
      <sz val="8"/>
      <color theme="1"/>
      <name val="Arial"/>
      <family val="2"/>
    </font>
    <font>
      <b/>
      <sz val="9"/>
      <color rgb="FFFF0000"/>
      <name val="Tahoma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AE5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3">
    <xf numFmtId="0" fontId="0" fillId="0" borderId="0" xfId="0"/>
    <xf numFmtId="0" fontId="4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0" fontId="9" fillId="0" borderId="0" xfId="0" applyFont="1"/>
    <xf numFmtId="0" fontId="4" fillId="4" borderId="0" xfId="0" applyFont="1" applyFill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 applyFill="1"/>
    <xf numFmtId="166" fontId="10" fillId="3" borderId="11" xfId="0" applyNumberFormat="1" applyFont="1" applyFill="1" applyBorder="1"/>
    <xf numFmtId="0" fontId="10" fillId="3" borderId="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66" fontId="11" fillId="3" borderId="3" xfId="0" applyNumberFormat="1" applyFont="1" applyFill="1" applyBorder="1"/>
    <xf numFmtId="166" fontId="10" fillId="3" borderId="3" xfId="0" applyNumberFormat="1" applyFont="1" applyFill="1" applyBorder="1"/>
    <xf numFmtId="0" fontId="10" fillId="3" borderId="15" xfId="0" applyFont="1" applyFill="1" applyBorder="1"/>
    <xf numFmtId="166" fontId="10" fillId="3" borderId="15" xfId="0" applyNumberFormat="1" applyFont="1" applyFill="1" applyBorder="1"/>
    <xf numFmtId="0" fontId="14" fillId="0" borderId="0" xfId="0" applyFont="1"/>
    <xf numFmtId="164" fontId="10" fillId="0" borderId="0" xfId="1" applyFont="1"/>
    <xf numFmtId="0" fontId="9" fillId="0" borderId="0" xfId="0" applyFont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0" fontId="9" fillId="0" borderId="9" xfId="0" applyFont="1" applyBorder="1" applyAlignment="1">
      <alignment horizontal="centerContinuous"/>
    </xf>
    <xf numFmtId="0" fontId="10" fillId="0" borderId="9" xfId="0" applyFont="1" applyBorder="1" applyAlignment="1">
      <alignment horizontal="centerContinuous"/>
    </xf>
    <xf numFmtId="0" fontId="11" fillId="0" borderId="0" xfId="0" applyFont="1"/>
    <xf numFmtId="0" fontId="10" fillId="0" borderId="0" xfId="0" applyFont="1" applyAlignment="1">
      <alignment horizontal="right"/>
    </xf>
    <xf numFmtId="0" fontId="15" fillId="0" borderId="0" xfId="0" applyFont="1"/>
    <xf numFmtId="0" fontId="16" fillId="4" borderId="0" xfId="0" applyFont="1" applyFill="1"/>
    <xf numFmtId="0" fontId="13" fillId="0" borderId="0" xfId="0" applyFont="1"/>
    <xf numFmtId="0" fontId="17" fillId="4" borderId="0" xfId="0" applyFont="1" applyFill="1"/>
    <xf numFmtId="0" fontId="10" fillId="4" borderId="0" xfId="0" applyFont="1" applyFill="1"/>
    <xf numFmtId="0" fontId="11" fillId="0" borderId="0" xfId="0" applyFont="1" applyAlignment="1">
      <alignment horizontal="right"/>
    </xf>
    <xf numFmtId="0" fontId="18" fillId="0" borderId="0" xfId="0" applyFont="1"/>
    <xf numFmtId="0" fontId="10" fillId="0" borderId="3" xfId="0" applyFont="1" applyBorder="1" applyProtection="1">
      <protection locked="0"/>
    </xf>
    <xf numFmtId="166" fontId="10" fillId="0" borderId="3" xfId="0" applyNumberFormat="1" applyFont="1" applyBorder="1" applyProtection="1">
      <protection locked="0"/>
    </xf>
    <xf numFmtId="0" fontId="3" fillId="5" borderId="0" xfId="0" applyFont="1" applyFill="1"/>
    <xf numFmtId="0" fontId="0" fillId="5" borderId="0" xfId="0" applyFill="1"/>
    <xf numFmtId="166" fontId="4" fillId="0" borderId="1" xfId="0" applyNumberFormat="1" applyFont="1" applyFill="1" applyBorder="1" applyAlignment="1" applyProtection="1">
      <alignment vertical="center"/>
      <protection locked="0"/>
    </xf>
    <xf numFmtId="14" fontId="4" fillId="0" borderId="11" xfId="0" applyNumberFormat="1" applyFont="1" applyBorder="1" applyAlignment="1" applyProtection="1">
      <alignment vertical="center"/>
      <protection locked="0"/>
    </xf>
    <xf numFmtId="2" fontId="4" fillId="0" borderId="11" xfId="0" applyNumberFormat="1" applyFont="1" applyFill="1" applyBorder="1" applyAlignment="1" applyProtection="1">
      <alignment vertical="center"/>
      <protection locked="0"/>
    </xf>
    <xf numFmtId="14" fontId="4" fillId="0" borderId="3" xfId="0" applyNumberFormat="1" applyFont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2" fontId="4" fillId="0" borderId="4" xfId="0" applyNumberFormat="1" applyFont="1" applyFill="1" applyBorder="1" applyAlignment="1" applyProtection="1">
      <alignment vertical="center"/>
      <protection locked="0"/>
    </xf>
    <xf numFmtId="0" fontId="10" fillId="5" borderId="0" xfId="0" applyFont="1" applyFill="1"/>
    <xf numFmtId="0" fontId="22" fillId="5" borderId="0" xfId="0" applyFont="1" applyFill="1"/>
    <xf numFmtId="0" fontId="10" fillId="6" borderId="0" xfId="0" applyFont="1" applyFill="1"/>
    <xf numFmtId="0" fontId="17" fillId="6" borderId="0" xfId="0" applyFont="1" applyFill="1"/>
    <xf numFmtId="0" fontId="9" fillId="0" borderId="9" xfId="0" applyFont="1" applyBorder="1" applyAlignment="1" applyProtection="1">
      <alignment horizontal="centerContinuous"/>
    </xf>
    <xf numFmtId="0" fontId="6" fillId="0" borderId="9" xfId="0" applyFont="1" applyBorder="1" applyAlignment="1" applyProtection="1">
      <alignment horizontal="centerContinuous"/>
    </xf>
    <xf numFmtId="0" fontId="6" fillId="0" borderId="0" xfId="0" applyFont="1" applyProtection="1"/>
    <xf numFmtId="0" fontId="4" fillId="0" borderId="0" xfId="0" applyFont="1" applyProtection="1"/>
    <xf numFmtId="0" fontId="4" fillId="0" borderId="0" xfId="0" applyFont="1" applyBorder="1" applyProtection="1"/>
    <xf numFmtId="0" fontId="10" fillId="0" borderId="0" xfId="0" applyFont="1" applyAlignment="1" applyProtection="1">
      <alignment horizontal="right"/>
    </xf>
    <xf numFmtId="0" fontId="11" fillId="0" borderId="0" xfId="0" applyFont="1" applyProtection="1"/>
    <xf numFmtId="1" fontId="10" fillId="3" borderId="3" xfId="0" applyNumberFormat="1" applyFont="1" applyFill="1" applyBorder="1" applyAlignment="1" applyProtection="1">
      <alignment horizontal="center"/>
    </xf>
    <xf numFmtId="0" fontId="10" fillId="0" borderId="0" xfId="0" applyFont="1" applyProtection="1"/>
    <xf numFmtId="166" fontId="10" fillId="3" borderId="3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right"/>
    </xf>
    <xf numFmtId="166" fontId="10" fillId="0" borderId="3" xfId="0" applyNumberFormat="1" applyFont="1" applyBorder="1" applyProtection="1"/>
    <xf numFmtId="0" fontId="10" fillId="0" borderId="3" xfId="0" applyFont="1" applyBorder="1" applyProtection="1"/>
    <xf numFmtId="0" fontId="11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10" fillId="0" borderId="1" xfId="0" applyFont="1" applyBorder="1" applyProtection="1"/>
    <xf numFmtId="0" fontId="19" fillId="0" borderId="0" xfId="0" applyFont="1" applyAlignment="1" applyProtection="1">
      <alignment vertical="center"/>
    </xf>
    <xf numFmtId="1" fontId="10" fillId="3" borderId="3" xfId="0" applyNumberFormat="1" applyFont="1" applyFill="1" applyBorder="1" applyAlignment="1" applyProtection="1">
      <alignment horizontal="center"/>
      <protection locked="0"/>
    </xf>
    <xf numFmtId="166" fontId="10" fillId="3" borderId="3" xfId="0" applyNumberFormat="1" applyFont="1" applyFill="1" applyBorder="1" applyAlignment="1" applyProtection="1">
      <alignment horizontal="center"/>
      <protection locked="0"/>
    </xf>
    <xf numFmtId="0" fontId="10" fillId="0" borderId="1" xfId="0" applyFont="1" applyBorder="1" applyProtection="1">
      <protection locked="0"/>
    </xf>
    <xf numFmtId="0" fontId="9" fillId="0" borderId="9" xfId="0" applyFont="1" applyBorder="1" applyAlignment="1" applyProtection="1">
      <alignment horizontal="centerContinuous" vertical="center"/>
    </xf>
    <xf numFmtId="0" fontId="4" fillId="0" borderId="9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66" fontId="4" fillId="3" borderId="1" xfId="0" applyNumberFormat="1" applyFont="1" applyFill="1" applyBorder="1" applyAlignment="1" applyProtection="1">
      <alignment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66" fontId="4" fillId="0" borderId="0" xfId="0" applyNumberFormat="1" applyFont="1" applyFill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</xf>
    <xf numFmtId="0" fontId="6" fillId="0" borderId="22" xfId="0" applyFont="1" applyBorder="1" applyAlignment="1" applyProtection="1">
      <alignment vertical="center"/>
    </xf>
    <xf numFmtId="165" fontId="4" fillId="3" borderId="24" xfId="0" applyNumberFormat="1" applyFont="1" applyFill="1" applyBorder="1" applyAlignment="1" applyProtection="1">
      <alignment vertical="center"/>
    </xf>
    <xf numFmtId="165" fontId="4" fillId="3" borderId="25" xfId="0" applyNumberFormat="1" applyFont="1" applyFill="1" applyBorder="1" applyAlignment="1" applyProtection="1">
      <alignment vertical="center"/>
    </xf>
    <xf numFmtId="165" fontId="4" fillId="3" borderId="26" xfId="0" applyNumberFormat="1" applyFont="1" applyFill="1" applyBorder="1" applyAlignment="1" applyProtection="1">
      <alignment vertical="center"/>
    </xf>
    <xf numFmtId="165" fontId="6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Protection="1"/>
    <xf numFmtId="0" fontId="11" fillId="0" borderId="0" xfId="0" applyFont="1" applyBorder="1" applyProtection="1"/>
    <xf numFmtId="0" fontId="23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26" fillId="0" borderId="0" xfId="0" applyFont="1" applyProtection="1"/>
    <xf numFmtId="0" fontId="9" fillId="0" borderId="0" xfId="0" applyFont="1" applyAlignment="1" applyProtection="1">
      <alignment horizontal="centerContinuous" vertical="center"/>
    </xf>
    <xf numFmtId="0" fontId="11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Fill="1" applyBorder="1" applyAlignment="1" applyProtection="1">
      <alignment vertical="center"/>
    </xf>
    <xf numFmtId="0" fontId="10" fillId="2" borderId="0" xfId="0" applyFont="1" applyFill="1" applyAlignment="1" applyProtection="1">
      <alignment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1" fontId="12" fillId="0" borderId="3" xfId="0" applyNumberFormat="1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44" fontId="10" fillId="0" borderId="3" xfId="2" applyFont="1" applyFill="1" applyBorder="1" applyAlignment="1" applyProtection="1">
      <alignment vertical="center"/>
      <protection locked="0"/>
    </xf>
    <xf numFmtId="0" fontId="10" fillId="3" borderId="2" xfId="0" applyFont="1" applyFill="1" applyBorder="1" applyAlignment="1" applyProtection="1">
      <alignment horizontal="center" vertical="center"/>
    </xf>
    <xf numFmtId="14" fontId="10" fillId="0" borderId="11" xfId="0" applyNumberFormat="1" applyFont="1" applyBorder="1" applyAlignment="1" applyProtection="1">
      <alignment vertical="center"/>
      <protection locked="0"/>
    </xf>
    <xf numFmtId="1" fontId="10" fillId="0" borderId="11" xfId="0" applyNumberFormat="1" applyFont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vertical="center"/>
    </xf>
    <xf numFmtId="0" fontId="10" fillId="0" borderId="11" xfId="0" applyFont="1" applyBorder="1" applyAlignment="1" applyProtection="1">
      <alignment vertical="center"/>
      <protection locked="0"/>
    </xf>
    <xf numFmtId="166" fontId="10" fillId="0" borderId="11" xfId="0" applyNumberFormat="1" applyFont="1" applyBorder="1" applyAlignment="1" applyProtection="1">
      <alignment vertical="center"/>
      <protection locked="0"/>
    </xf>
    <xf numFmtId="166" fontId="10" fillId="3" borderId="11" xfId="0" applyNumberFormat="1" applyFont="1" applyFill="1" applyBorder="1" applyAlignment="1" applyProtection="1">
      <alignment vertical="center"/>
    </xf>
    <xf numFmtId="0" fontId="13" fillId="0" borderId="5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</xf>
    <xf numFmtId="0" fontId="11" fillId="3" borderId="10" xfId="0" applyFont="1" applyFill="1" applyBorder="1" applyAlignment="1" applyProtection="1">
      <alignment horizontal="left" vertical="center"/>
    </xf>
    <xf numFmtId="0" fontId="11" fillId="3" borderId="27" xfId="0" applyFont="1" applyFill="1" applyBorder="1" applyAlignment="1" applyProtection="1">
      <alignment horizontal="left" vertical="center"/>
    </xf>
    <xf numFmtId="0" fontId="10" fillId="3" borderId="10" xfId="0" applyFont="1" applyFill="1" applyBorder="1" applyAlignment="1" applyProtection="1">
      <alignment horizontal="center" vertical="center"/>
    </xf>
    <xf numFmtId="0" fontId="10" fillId="3" borderId="27" xfId="0" applyFont="1" applyFill="1" applyBorder="1" applyAlignment="1" applyProtection="1">
      <alignment horizontal="left" vertical="center"/>
    </xf>
    <xf numFmtId="0" fontId="10" fillId="3" borderId="8" xfId="0" applyFont="1" applyFill="1" applyBorder="1" applyAlignment="1" applyProtection="1">
      <alignment horizontal="center" vertical="center"/>
    </xf>
    <xf numFmtId="0" fontId="10" fillId="3" borderId="23" xfId="0" applyFont="1" applyFill="1" applyBorder="1" applyAlignment="1" applyProtection="1">
      <alignment horizontal="left" vertical="center"/>
    </xf>
    <xf numFmtId="14" fontId="10" fillId="0" borderId="3" xfId="0" applyNumberFormat="1" applyFont="1" applyBorder="1" applyAlignment="1" applyProtection="1">
      <alignment vertical="center"/>
      <protection locked="0"/>
    </xf>
    <xf numFmtId="166" fontId="10" fillId="0" borderId="3" xfId="0" applyNumberFormat="1" applyFont="1" applyBorder="1" applyAlignment="1" applyProtection="1">
      <alignment vertical="center"/>
      <protection locked="0"/>
    </xf>
    <xf numFmtId="166" fontId="10" fillId="0" borderId="3" xfId="0" applyNumberFormat="1" applyFont="1" applyFill="1" applyBorder="1" applyAlignment="1" applyProtection="1">
      <alignment vertical="center"/>
      <protection locked="0"/>
    </xf>
    <xf numFmtId="14" fontId="10" fillId="0" borderId="16" xfId="0" applyNumberFormat="1" applyFont="1" applyBorder="1" applyAlignment="1" applyProtection="1">
      <alignment vertical="center"/>
    </xf>
    <xf numFmtId="1" fontId="10" fillId="0" borderId="17" xfId="0" applyNumberFormat="1" applyFont="1" applyBorder="1" applyAlignment="1" applyProtection="1">
      <alignment horizontal="center" vertical="center"/>
    </xf>
    <xf numFmtId="0" fontId="10" fillId="0" borderId="17" xfId="0" applyFont="1" applyBorder="1" applyAlignment="1" applyProtection="1">
      <alignment vertical="center"/>
    </xf>
    <xf numFmtId="0" fontId="10" fillId="0" borderId="28" xfId="0" applyFont="1" applyBorder="1" applyAlignment="1" applyProtection="1">
      <alignment vertical="center"/>
    </xf>
    <xf numFmtId="0" fontId="10" fillId="0" borderId="2" xfId="0" applyFont="1" applyFill="1" applyBorder="1" applyAlignment="1" applyProtection="1">
      <alignment vertical="center"/>
    </xf>
    <xf numFmtId="0" fontId="10" fillId="0" borderId="29" xfId="0" applyFont="1" applyFill="1" applyBorder="1" applyAlignment="1" applyProtection="1">
      <alignment vertical="center"/>
    </xf>
    <xf numFmtId="0" fontId="11" fillId="3" borderId="18" xfId="0" applyFont="1" applyFill="1" applyBorder="1" applyAlignment="1" applyProtection="1">
      <alignment vertical="center"/>
    </xf>
    <xf numFmtId="166" fontId="11" fillId="3" borderId="17" xfId="0" applyNumberFormat="1" applyFont="1" applyFill="1" applyBorder="1" applyAlignment="1" applyProtection="1">
      <alignment vertical="center"/>
    </xf>
    <xf numFmtId="166" fontId="11" fillId="3" borderId="20" xfId="0" applyNumberFormat="1" applyFont="1" applyFill="1" applyBorder="1" applyAlignment="1" applyProtection="1">
      <alignment vertical="center"/>
    </xf>
    <xf numFmtId="14" fontId="10" fillId="0" borderId="0" xfId="0" applyNumberFormat="1" applyFont="1" applyBorder="1" applyAlignment="1" applyProtection="1">
      <alignment vertical="center"/>
    </xf>
    <xf numFmtId="1" fontId="10" fillId="0" borderId="0" xfId="0" applyNumberFormat="1" applyFont="1" applyBorder="1" applyAlignment="1" applyProtection="1">
      <alignment horizontal="center" vertical="center"/>
    </xf>
    <xf numFmtId="14" fontId="10" fillId="0" borderId="0" xfId="0" applyNumberFormat="1" applyFont="1" applyAlignment="1" applyProtection="1">
      <alignment vertical="center"/>
    </xf>
    <xf numFmtId="1" fontId="10" fillId="0" borderId="0" xfId="0" applyNumberFormat="1" applyFont="1" applyAlignment="1" applyProtection="1">
      <alignment horizontal="center" vertical="center"/>
    </xf>
    <xf numFmtId="167" fontId="12" fillId="0" borderId="3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</xf>
    <xf numFmtId="0" fontId="27" fillId="0" borderId="0" xfId="0" applyFont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165" fontId="25" fillId="0" borderId="19" xfId="0" applyNumberFormat="1" applyFont="1" applyFill="1" applyBorder="1" applyAlignment="1" applyProtection="1">
      <alignment horizontal="center" vertical="center"/>
    </xf>
    <xf numFmtId="165" fontId="24" fillId="0" borderId="17" xfId="0" applyNumberFormat="1" applyFont="1" applyFill="1" applyBorder="1" applyAlignment="1" applyProtection="1">
      <alignment horizontal="center"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0" borderId="11" xfId="0" applyNumberFormat="1" applyFont="1" applyBorder="1" applyAlignment="1" applyProtection="1">
      <alignment horizontal="center" vertical="center"/>
      <protection locked="0"/>
    </xf>
    <xf numFmtId="167" fontId="4" fillId="0" borderId="3" xfId="0" applyNumberFormat="1" applyFont="1" applyBorder="1" applyAlignment="1" applyProtection="1">
      <alignment horizontal="center" vertical="center"/>
      <protection locked="0"/>
    </xf>
    <xf numFmtId="167" fontId="4" fillId="0" borderId="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 applyProtection="1">
      <alignment horizontal="left" vertical="center"/>
      <protection locked="0"/>
    </xf>
    <xf numFmtId="0" fontId="10" fillId="0" borderId="31" xfId="0" applyFont="1" applyBorder="1" applyAlignment="1" applyProtection="1">
      <alignment horizontal="left" vertical="center"/>
      <protection locked="0"/>
    </xf>
    <xf numFmtId="0" fontId="10" fillId="0" borderId="3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>
      <alignment horizontal="center"/>
    </xf>
    <xf numFmtId="0" fontId="19" fillId="0" borderId="21" xfId="0" applyFont="1" applyBorder="1" applyAlignment="1" applyProtection="1">
      <alignment horizontal="center" vertical="top"/>
    </xf>
    <xf numFmtId="0" fontId="19" fillId="0" borderId="18" xfId="0" applyFont="1" applyBorder="1" applyAlignment="1" applyProtection="1">
      <alignment horizontal="center" vertical="top"/>
    </xf>
    <xf numFmtId="0" fontId="19" fillId="0" borderId="22" xfId="0" applyFont="1" applyBorder="1" applyAlignment="1" applyProtection="1">
      <alignment horizontal="center" vertical="top"/>
    </xf>
    <xf numFmtId="0" fontId="3" fillId="5" borderId="0" xfId="0" applyFont="1" applyFill="1" applyAlignment="1" applyProtection="1">
      <alignment horizontal="center"/>
    </xf>
    <xf numFmtId="0" fontId="19" fillId="0" borderId="21" xfId="0" applyFont="1" applyBorder="1" applyAlignment="1" applyProtection="1">
      <alignment horizontal="left" vertical="top"/>
      <protection locked="0"/>
    </xf>
    <xf numFmtId="0" fontId="19" fillId="0" borderId="18" xfId="0" applyFont="1" applyBorder="1" applyAlignment="1" applyProtection="1">
      <alignment horizontal="left" vertical="top"/>
      <protection locked="0"/>
    </xf>
    <xf numFmtId="0" fontId="19" fillId="0" borderId="22" xfId="0" applyFont="1" applyBorder="1" applyAlignment="1" applyProtection="1">
      <alignment horizontal="left" vertical="top"/>
      <protection locked="0"/>
    </xf>
    <xf numFmtId="0" fontId="19" fillId="0" borderId="21" xfId="0" applyFont="1" applyBorder="1" applyAlignment="1" applyProtection="1">
      <alignment horizontal="center" vertical="top"/>
      <protection locked="0"/>
    </xf>
    <xf numFmtId="0" fontId="19" fillId="0" borderId="18" xfId="0" applyFont="1" applyBorder="1" applyAlignment="1" applyProtection="1">
      <alignment horizontal="center" vertical="top"/>
      <protection locked="0"/>
    </xf>
    <xf numFmtId="0" fontId="19" fillId="0" borderId="22" xfId="0" applyFont="1" applyBorder="1" applyAlignment="1" applyProtection="1">
      <alignment horizontal="center" vertical="top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Medium7"/>
  <colors>
    <mruColors>
      <color rgb="FF00AE58"/>
      <color rgb="FF72B4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12700</xdr:colOff>
      <xdr:row>8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/>
      </xdr:blipFill>
      <xdr:spPr bwMode="auto">
        <a:xfrm>
          <a:off x="0" y="0"/>
          <a:ext cx="34671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408940</xdr:colOff>
      <xdr:row>8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/>
      </xdr:blipFill>
      <xdr:spPr bwMode="auto">
        <a:xfrm>
          <a:off x="0" y="0"/>
          <a:ext cx="386334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800100</xdr:colOff>
      <xdr:row>10</xdr:row>
      <xdr:rowOff>139700</xdr:rowOff>
    </xdr:from>
    <xdr:to>
      <xdr:col>11</xdr:col>
      <xdr:colOff>673100</xdr:colOff>
      <xdr:row>13</xdr:row>
      <xdr:rowOff>101600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578600" y="2260600"/>
          <a:ext cx="3175000" cy="571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Bank Name,</a:t>
          </a:r>
          <a:r>
            <a:rPr lang="en-US" sz="1100" baseline="0">
              <a:solidFill>
                <a:srgbClr val="FF0000"/>
              </a:solidFill>
            </a:rPr>
            <a:t> Bank Account Number, Address where Statements are sent, and name of signers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136525</xdr:rowOff>
    </xdr:from>
    <xdr:to>
      <xdr:col>10</xdr:col>
      <xdr:colOff>594616</xdr:colOff>
      <xdr:row>50</xdr:row>
      <xdr:rowOff>187325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32025"/>
          <a:ext cx="8690866" cy="8051800"/>
        </a:xfrm>
        <a:prstGeom prst="rect">
          <a:avLst/>
        </a:prstGeom>
      </xdr:spPr>
    </xdr:pic>
    <xdr:clientData/>
  </xdr:twoCellAnchor>
  <xdr:twoCellAnchor>
    <xdr:from>
      <xdr:col>7</xdr:col>
      <xdr:colOff>800100</xdr:colOff>
      <xdr:row>14</xdr:row>
      <xdr:rowOff>190500</xdr:rowOff>
    </xdr:from>
    <xdr:to>
      <xdr:col>11</xdr:col>
      <xdr:colOff>673100</xdr:colOff>
      <xdr:row>17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578600" y="3124200"/>
          <a:ext cx="3175000" cy="571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Service Unit</a:t>
          </a:r>
          <a:r>
            <a:rPr lang="en-US" sz="1100" baseline="0">
              <a:solidFill>
                <a:srgbClr val="FF0000"/>
              </a:solidFill>
            </a:rPr>
            <a:t> Number, Troop Number, and select Age Level from drop-down options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736600</xdr:colOff>
      <xdr:row>10</xdr:row>
      <xdr:rowOff>177800</xdr:rowOff>
    </xdr:from>
    <xdr:to>
      <xdr:col>7</xdr:col>
      <xdr:colOff>787400</xdr:colOff>
      <xdr:row>11</xdr:row>
      <xdr:rowOff>190500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H="1">
          <a:off x="5689600" y="2298700"/>
          <a:ext cx="8763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</xdr:colOff>
      <xdr:row>11</xdr:row>
      <xdr:rowOff>88900</xdr:rowOff>
    </xdr:from>
    <xdr:to>
      <xdr:col>7</xdr:col>
      <xdr:colOff>558800</xdr:colOff>
      <xdr:row>15</xdr:row>
      <xdr:rowOff>127000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2700" y="2413000"/>
          <a:ext cx="6324600" cy="8509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25400</xdr:colOff>
      <xdr:row>15</xdr:row>
      <xdr:rowOff>177800</xdr:rowOff>
    </xdr:from>
    <xdr:to>
      <xdr:col>7</xdr:col>
      <xdr:colOff>558800</xdr:colOff>
      <xdr:row>17</xdr:row>
      <xdr:rowOff>88900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25400" y="3314700"/>
          <a:ext cx="6311900" cy="3175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7</xdr:col>
      <xdr:colOff>520700</xdr:colOff>
      <xdr:row>15</xdr:row>
      <xdr:rowOff>38100</xdr:rowOff>
    </xdr:from>
    <xdr:to>
      <xdr:col>7</xdr:col>
      <xdr:colOff>800100</xdr:colOff>
      <xdr:row>17</xdr:row>
      <xdr:rowOff>38100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flipH="1">
          <a:off x="6299200" y="3175000"/>
          <a:ext cx="279400" cy="406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673100</xdr:colOff>
      <xdr:row>21</xdr:row>
      <xdr:rowOff>88900</xdr:rowOff>
    </xdr:from>
    <xdr:to>
      <xdr:col>14</xdr:col>
      <xdr:colOff>812800</xdr:colOff>
      <xdr:row>26</xdr:row>
      <xdr:rowOff>50800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8928100" y="4445000"/>
          <a:ext cx="3441700" cy="9779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</a:t>
          </a:r>
          <a:r>
            <a:rPr lang="en-US" sz="1100" baseline="0">
              <a:solidFill>
                <a:srgbClr val="FF0000"/>
              </a:solidFill>
            </a:rPr>
            <a:t> date, select Item Code using 'Item Code Key', provide explanation of expense/revenue, input check # </a:t>
          </a:r>
        </a:p>
        <a:p>
          <a:pPr algn="ctr"/>
          <a:endParaRPr lang="en-US" sz="1100" baseline="0">
            <a:solidFill>
              <a:srgbClr val="FF0000"/>
            </a:solidFill>
          </a:endParaRPr>
        </a:p>
        <a:p>
          <a:pPr algn="ctr"/>
          <a:r>
            <a:rPr lang="en-US" sz="1100" baseline="0">
              <a:solidFill>
                <a:srgbClr val="FF0000"/>
              </a:solidFill>
            </a:rPr>
            <a:t>Input Income or Expense (all as positive numbers)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558800</xdr:colOff>
      <xdr:row>26</xdr:row>
      <xdr:rowOff>63500</xdr:rowOff>
    </xdr:from>
    <xdr:to>
      <xdr:col>11</xdr:col>
      <xdr:colOff>609600</xdr:colOff>
      <xdr:row>27</xdr:row>
      <xdr:rowOff>76200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flipH="1">
          <a:off x="8813800" y="5435600"/>
          <a:ext cx="876300" cy="215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21</xdr:row>
      <xdr:rowOff>101600</xdr:rowOff>
    </xdr:from>
    <xdr:to>
      <xdr:col>10</xdr:col>
      <xdr:colOff>673100</xdr:colOff>
      <xdr:row>24</xdr:row>
      <xdr:rowOff>63500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H="1">
          <a:off x="6311900" y="4457700"/>
          <a:ext cx="2616200" cy="571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17</xdr:row>
      <xdr:rowOff>127000</xdr:rowOff>
    </xdr:from>
    <xdr:to>
      <xdr:col>7</xdr:col>
      <xdr:colOff>584200</xdr:colOff>
      <xdr:row>51</xdr:row>
      <xdr:rowOff>12700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38100" y="3670300"/>
          <a:ext cx="6324600" cy="67945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6</xdr:col>
      <xdr:colOff>546100</xdr:colOff>
      <xdr:row>16</xdr:row>
      <xdr:rowOff>88900</xdr:rowOff>
    </xdr:from>
    <xdr:to>
      <xdr:col>6</xdr:col>
      <xdr:colOff>685800</xdr:colOff>
      <xdr:row>17</xdr:row>
      <xdr:rowOff>12700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499100" y="3429000"/>
          <a:ext cx="139700" cy="1270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368300</xdr:colOff>
      <xdr:row>16</xdr:row>
      <xdr:rowOff>101600</xdr:rowOff>
    </xdr:from>
    <xdr:to>
      <xdr:col>7</xdr:col>
      <xdr:colOff>508000</xdr:colOff>
      <xdr:row>17</xdr:row>
      <xdr:rowOff>12700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6146800" y="3441700"/>
          <a:ext cx="139700" cy="1143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787400</xdr:colOff>
      <xdr:row>16</xdr:row>
      <xdr:rowOff>88900</xdr:rowOff>
    </xdr:from>
    <xdr:to>
      <xdr:col>4</xdr:col>
      <xdr:colOff>88900</xdr:colOff>
      <xdr:row>17</xdr:row>
      <xdr:rowOff>25400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3263900" y="3429000"/>
          <a:ext cx="127000" cy="139700"/>
        </a:xfrm>
        <a:prstGeom prst="rect">
          <a:avLst/>
        </a:prstGeom>
        <a:solidFill>
          <a:schemeClr val="tx1">
            <a:alpha val="94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612140</xdr:colOff>
      <xdr:row>6</xdr:row>
      <xdr:rowOff>266700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0F9FF57-80EF-034E-8793-90AB66D77FF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/>
      </xdr:blipFill>
      <xdr:spPr bwMode="auto">
        <a:xfrm>
          <a:off x="0" y="0"/>
          <a:ext cx="386334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1735976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54" b="7054"/>
        <a:stretch/>
      </xdr:blipFill>
      <xdr:spPr bwMode="auto">
        <a:xfrm>
          <a:off x="0" y="0"/>
          <a:ext cx="3577476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124460</xdr:colOff>
      <xdr:row>7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8" b="6918"/>
        <a:stretch/>
      </xdr:blipFill>
      <xdr:spPr bwMode="auto">
        <a:xfrm>
          <a:off x="0" y="0"/>
          <a:ext cx="406146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165100</xdr:rowOff>
    </xdr:from>
    <xdr:to>
      <xdr:col>8</xdr:col>
      <xdr:colOff>660400</xdr:colOff>
      <xdr:row>32</xdr:row>
      <xdr:rowOff>25400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0" y="4114800"/>
          <a:ext cx="7264400" cy="25019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0</xdr:col>
      <xdr:colOff>0</xdr:colOff>
      <xdr:row>9</xdr:row>
      <xdr:rowOff>139700</xdr:rowOff>
    </xdr:from>
    <xdr:to>
      <xdr:col>9</xdr:col>
      <xdr:colOff>101600</xdr:colOff>
      <xdr:row>39</xdr:row>
      <xdr:rowOff>63500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57400"/>
          <a:ext cx="7531100" cy="6019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491502</xdr:colOff>
      <xdr:row>6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0" b="6290"/>
        <a:stretch/>
      </xdr:blipFill>
      <xdr:spPr bwMode="auto">
        <a:xfrm>
          <a:off x="0" y="0"/>
          <a:ext cx="3742702" cy="146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419100</xdr:colOff>
      <xdr:row>13</xdr:row>
      <xdr:rowOff>63500</xdr:rowOff>
    </xdr:from>
    <xdr:to>
      <xdr:col>9</xdr:col>
      <xdr:colOff>292100</xdr:colOff>
      <xdr:row>16</xdr:row>
      <xdr:rowOff>25400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4546600" y="2794000"/>
          <a:ext cx="3175000" cy="571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Total</a:t>
          </a:r>
          <a:r>
            <a:rPr lang="en-US" sz="1100" baseline="0">
              <a:solidFill>
                <a:srgbClr val="FF0000"/>
              </a:solidFill>
            </a:rPr>
            <a:t> Income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Input Total Expense from Bank Statement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12700</xdr:colOff>
      <xdr:row>15</xdr:row>
      <xdr:rowOff>190500</xdr:rowOff>
    </xdr:from>
    <xdr:to>
      <xdr:col>5</xdr:col>
      <xdr:colOff>419100</xdr:colOff>
      <xdr:row>18</xdr:row>
      <xdr:rowOff>88900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H="1">
          <a:off x="4140200" y="3327400"/>
          <a:ext cx="406400" cy="508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520700</xdr:colOff>
      <xdr:row>16</xdr:row>
      <xdr:rowOff>25400</xdr:rowOff>
    </xdr:from>
    <xdr:to>
      <xdr:col>13</xdr:col>
      <xdr:colOff>660400</xdr:colOff>
      <xdr:row>23</xdr:row>
      <xdr:rowOff>63500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7950200" y="3365500"/>
          <a:ext cx="3441700" cy="14605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aseline="0">
              <a:solidFill>
                <a:srgbClr val="FF0000"/>
              </a:solidFill>
            </a:rPr>
            <a:t>Purpose: To make bank statment ending balance and Expense report ending balance equal. </a:t>
          </a:r>
        </a:p>
        <a:p>
          <a:pPr algn="ctr"/>
          <a:endParaRPr lang="en-US" sz="1100" baseline="0">
            <a:solidFill>
              <a:srgbClr val="FF0000"/>
            </a:solidFill>
          </a:endParaRPr>
        </a:p>
        <a:p>
          <a:pPr algn="ctr"/>
          <a:r>
            <a:rPr lang="en-US" sz="1100" baseline="0">
              <a:solidFill>
                <a:srgbClr val="FF0000"/>
              </a:solidFill>
            </a:rPr>
            <a:t>Input expenses or income that were spent/received before June 30th, that are NOT on the bank statement. 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INCLUDE: Description, Date, and Income/Expenses in correct column (enter all as positive numbers)</a:t>
          </a:r>
        </a:p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406400</xdr:colOff>
      <xdr:row>17</xdr:row>
      <xdr:rowOff>127000</xdr:rowOff>
    </xdr:from>
    <xdr:to>
      <xdr:col>9</xdr:col>
      <xdr:colOff>520700</xdr:colOff>
      <xdr:row>21</xdr:row>
      <xdr:rowOff>139700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 flipH="1">
          <a:off x="2057400" y="3670300"/>
          <a:ext cx="5892800" cy="825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16</xdr:row>
      <xdr:rowOff>0</xdr:rowOff>
    </xdr:from>
    <xdr:to>
      <xdr:col>5</xdr:col>
      <xdr:colOff>431800</xdr:colOff>
      <xdr:row>18</xdr:row>
      <xdr:rowOff>88900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H="1">
          <a:off x="4495800" y="3340100"/>
          <a:ext cx="63500" cy="495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20</xdr:row>
      <xdr:rowOff>38100</xdr:rowOff>
    </xdr:from>
    <xdr:to>
      <xdr:col>5</xdr:col>
      <xdr:colOff>241300</xdr:colOff>
      <xdr:row>21</xdr:row>
      <xdr:rowOff>152400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/>
      </xdr:nvCxnSpPr>
      <xdr:spPr>
        <a:xfrm flipH="1">
          <a:off x="3797300" y="4191000"/>
          <a:ext cx="571500" cy="317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736600</xdr:colOff>
      <xdr:row>34</xdr:row>
      <xdr:rowOff>165100</xdr:rowOff>
    </xdr:from>
    <xdr:to>
      <xdr:col>8</xdr:col>
      <xdr:colOff>546100</xdr:colOff>
      <xdr:row>36</xdr:row>
      <xdr:rowOff>101600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H="1">
          <a:off x="6515100" y="7162800"/>
          <a:ext cx="6350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571500</xdr:colOff>
      <xdr:row>34</xdr:row>
      <xdr:rowOff>12700</xdr:rowOff>
    </xdr:from>
    <xdr:to>
      <xdr:col>12</xdr:col>
      <xdr:colOff>444500</xdr:colOff>
      <xdr:row>37</xdr:row>
      <xdr:rowOff>114300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7175500" y="7010400"/>
          <a:ext cx="3175000" cy="71120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Input Total</a:t>
          </a:r>
          <a:r>
            <a:rPr lang="en-US" sz="1100" baseline="0">
              <a:solidFill>
                <a:srgbClr val="FF0000"/>
              </a:solidFill>
            </a:rPr>
            <a:t> Income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Input Total Expense from Bank Statement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DIFFERENCE MUST EQUAL ZERO</a:t>
          </a:r>
        </a:p>
      </xdr:txBody>
    </xdr:sp>
    <xdr:clientData/>
  </xdr:twoCellAnchor>
  <xdr:twoCellAnchor>
    <xdr:from>
      <xdr:col>3</xdr:col>
      <xdr:colOff>634999</xdr:colOff>
      <xdr:row>13</xdr:row>
      <xdr:rowOff>63500</xdr:rowOff>
    </xdr:from>
    <xdr:to>
      <xdr:col>3</xdr:col>
      <xdr:colOff>756918</xdr:colOff>
      <xdr:row>14</xdr:row>
      <xdr:rowOff>50800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 flipH="1">
          <a:off x="3111499" y="2794000"/>
          <a:ext cx="121919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647699</xdr:colOff>
      <xdr:row>18</xdr:row>
      <xdr:rowOff>101600</xdr:rowOff>
    </xdr:from>
    <xdr:to>
      <xdr:col>3</xdr:col>
      <xdr:colOff>761996</xdr:colOff>
      <xdr:row>19</xdr:row>
      <xdr:rowOff>50800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 flipH="1">
          <a:off x="3124199" y="3848100"/>
          <a:ext cx="114297" cy="1524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278282</xdr:colOff>
      <xdr:row>7</xdr:row>
      <xdr:rowOff>242957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7" b="6787"/>
        <a:stretch/>
      </xdr:blipFill>
      <xdr:spPr bwMode="auto">
        <a:xfrm>
          <a:off x="0" y="0"/>
          <a:ext cx="3635499" cy="14025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659422</xdr:colOff>
      <xdr:row>2</xdr:row>
      <xdr:rowOff>43961</xdr:rowOff>
    </xdr:from>
    <xdr:to>
      <xdr:col>10</xdr:col>
      <xdr:colOff>25399</xdr:colOff>
      <xdr:row>10</xdr:row>
      <xdr:rowOff>56190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9E716A-5FB3-41F0-BBE4-E9C4DE4BCC8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51" b="6851"/>
        <a:stretch/>
      </xdr:blipFill>
      <xdr:spPr bwMode="auto">
        <a:xfrm>
          <a:off x="6945922" y="412261"/>
          <a:ext cx="3493477" cy="13457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164122</xdr:colOff>
      <xdr:row>1</xdr:row>
      <xdr:rowOff>31262</xdr:rowOff>
    </xdr:from>
    <xdr:to>
      <xdr:col>9</xdr:col>
      <xdr:colOff>539417</xdr:colOff>
      <xdr:row>10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51" b="6851"/>
        <a:stretch/>
      </xdr:blipFill>
      <xdr:spPr bwMode="auto">
        <a:xfrm>
          <a:off x="6450622" y="196362"/>
          <a:ext cx="3677295" cy="1416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E58"/>
    <pageSetUpPr fitToPage="1"/>
  </sheetPr>
  <dimension ref="A9:K49"/>
  <sheetViews>
    <sheetView showGridLines="0" workbookViewId="0">
      <selection activeCell="B14" sqref="B14"/>
    </sheetView>
  </sheetViews>
  <sheetFormatPr baseColWidth="10" defaultColWidth="10.83203125" defaultRowHeight="13"/>
  <cols>
    <col min="1" max="9" width="11.33203125" style="1" customWidth="1"/>
    <col min="10" max="16384" width="10.83203125" style="1"/>
  </cols>
  <sheetData>
    <row r="9" spans="1:11" ht="23">
      <c r="A9" s="6" t="s">
        <v>125</v>
      </c>
    </row>
    <row r="11" spans="1:11" ht="16">
      <c r="A11" s="31" t="s">
        <v>62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1" ht="16">
      <c r="A12" s="33" t="s">
        <v>61</v>
      </c>
      <c r="B12" s="8" t="s">
        <v>56</v>
      </c>
      <c r="C12" s="8"/>
      <c r="D12" s="8"/>
      <c r="E12" s="8"/>
      <c r="F12" s="8"/>
      <c r="G12" s="8"/>
      <c r="H12" s="8"/>
      <c r="I12" s="8"/>
    </row>
    <row r="13" spans="1:11" ht="16">
      <c r="A13" s="33" t="s">
        <v>61</v>
      </c>
      <c r="B13" s="8" t="s">
        <v>57</v>
      </c>
      <c r="C13" s="8"/>
      <c r="D13" s="8"/>
      <c r="E13" s="8"/>
      <c r="F13" s="8"/>
      <c r="G13" s="8"/>
      <c r="H13" s="8"/>
      <c r="I13" s="8"/>
    </row>
    <row r="14" spans="1:11" ht="16">
      <c r="A14" s="33" t="s">
        <v>61</v>
      </c>
      <c r="B14" s="8" t="s">
        <v>58</v>
      </c>
      <c r="C14" s="8"/>
      <c r="D14" s="8"/>
      <c r="E14" s="8"/>
      <c r="F14" s="8"/>
      <c r="G14" s="8"/>
      <c r="H14" s="8"/>
      <c r="I14" s="8"/>
    </row>
    <row r="15" spans="1:11" ht="16">
      <c r="A15" s="26"/>
      <c r="B15" s="8" t="s">
        <v>60</v>
      </c>
      <c r="C15" s="8"/>
      <c r="D15" s="8"/>
      <c r="E15" s="8"/>
      <c r="F15" s="8"/>
      <c r="G15" s="8"/>
      <c r="H15" s="8"/>
      <c r="I15" s="8"/>
    </row>
    <row r="16" spans="1:11" ht="16">
      <c r="A16" s="33" t="s">
        <v>61</v>
      </c>
      <c r="B16" s="8" t="s">
        <v>59</v>
      </c>
      <c r="C16" s="8"/>
      <c r="D16" s="8"/>
      <c r="E16" s="8"/>
      <c r="F16" s="8"/>
      <c r="G16" s="8"/>
      <c r="H16" s="8"/>
      <c r="I16" s="8"/>
    </row>
    <row r="17" spans="1:11" ht="16">
      <c r="A17" s="26"/>
      <c r="B17" s="8"/>
      <c r="C17" s="8"/>
      <c r="D17" s="8"/>
      <c r="E17" s="8"/>
      <c r="F17" s="8"/>
      <c r="G17" s="8"/>
      <c r="H17" s="8"/>
      <c r="I17" s="8"/>
    </row>
    <row r="18" spans="1:11" ht="16">
      <c r="A18" s="31" t="s">
        <v>63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1" ht="16">
      <c r="A19" s="33" t="s">
        <v>61</v>
      </c>
      <c r="B19" s="8" t="s">
        <v>64</v>
      </c>
      <c r="C19" s="8"/>
      <c r="D19" s="8"/>
      <c r="E19" s="8"/>
      <c r="F19" s="8"/>
      <c r="G19" s="8"/>
      <c r="H19" s="8"/>
      <c r="I19" s="8"/>
    </row>
    <row r="20" spans="1:11" ht="16">
      <c r="A20" s="33" t="s">
        <v>61</v>
      </c>
      <c r="B20" s="8" t="s">
        <v>69</v>
      </c>
      <c r="C20" s="8"/>
      <c r="D20" s="8"/>
      <c r="E20" s="8"/>
      <c r="F20" s="8"/>
      <c r="G20" s="8"/>
      <c r="H20" s="8"/>
      <c r="I20" s="8"/>
    </row>
    <row r="21" spans="1:11" ht="16">
      <c r="A21" s="33" t="s">
        <v>61</v>
      </c>
      <c r="B21" s="8" t="s">
        <v>65</v>
      </c>
      <c r="C21" s="8"/>
      <c r="D21" s="8"/>
      <c r="E21" s="8"/>
      <c r="F21" s="8"/>
      <c r="G21" s="8"/>
      <c r="H21" s="8"/>
      <c r="I21" s="8"/>
    </row>
    <row r="22" spans="1:11" ht="16">
      <c r="A22" s="33" t="s">
        <v>61</v>
      </c>
      <c r="B22" s="8" t="s">
        <v>66</v>
      </c>
      <c r="C22" s="8"/>
      <c r="D22" s="8"/>
      <c r="E22" s="8"/>
      <c r="F22" s="8"/>
      <c r="G22" s="8"/>
      <c r="H22" s="8"/>
      <c r="I22" s="8"/>
    </row>
    <row r="23" spans="1:11" ht="16">
      <c r="A23" s="27"/>
      <c r="B23" s="8"/>
      <c r="C23" s="8"/>
      <c r="D23" s="8"/>
      <c r="E23" s="8"/>
      <c r="F23" s="8"/>
      <c r="G23" s="8"/>
      <c r="H23" s="8"/>
      <c r="I23" s="8"/>
    </row>
    <row r="24" spans="1:11" ht="16">
      <c r="A24" s="31" t="s">
        <v>67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6">
      <c r="A25" s="26">
        <v>1</v>
      </c>
      <c r="B25" s="8" t="s">
        <v>68</v>
      </c>
      <c r="C25" s="8"/>
      <c r="D25" s="8"/>
      <c r="E25" s="8"/>
      <c r="F25" s="8"/>
      <c r="G25" s="8"/>
      <c r="H25" s="8"/>
      <c r="I25" s="8"/>
    </row>
    <row r="26" spans="1:11" ht="16">
      <c r="A26" s="26">
        <v>2</v>
      </c>
      <c r="B26" s="8" t="s">
        <v>70</v>
      </c>
      <c r="C26" s="8"/>
      <c r="D26" s="8"/>
      <c r="E26" s="8"/>
      <c r="F26" s="8"/>
      <c r="G26" s="8"/>
      <c r="H26" s="8"/>
      <c r="I26" s="8"/>
    </row>
    <row r="27" spans="1:11" ht="16">
      <c r="A27" s="26"/>
      <c r="B27" s="8" t="s">
        <v>71</v>
      </c>
      <c r="C27" s="8"/>
      <c r="D27" s="8"/>
      <c r="E27" s="8"/>
      <c r="F27" s="8"/>
      <c r="G27" s="8"/>
      <c r="H27" s="8"/>
      <c r="I27" s="8"/>
    </row>
    <row r="28" spans="1:11" ht="16">
      <c r="A28" s="26">
        <v>3</v>
      </c>
      <c r="B28" s="8" t="s">
        <v>126</v>
      </c>
      <c r="C28" s="8"/>
      <c r="D28" s="8"/>
      <c r="E28" s="8"/>
      <c r="F28" s="8"/>
      <c r="G28" s="8"/>
      <c r="H28" s="8"/>
      <c r="I28" s="8"/>
    </row>
    <row r="29" spans="1:11" ht="16">
      <c r="A29" s="26"/>
      <c r="B29" s="8" t="s">
        <v>127</v>
      </c>
      <c r="C29" s="8"/>
      <c r="D29" s="8"/>
      <c r="E29" s="8"/>
      <c r="F29" s="8"/>
      <c r="G29" s="8"/>
      <c r="H29" s="8"/>
      <c r="I29" s="8"/>
    </row>
    <row r="30" spans="1:11" ht="16">
      <c r="A30" s="26">
        <v>4</v>
      </c>
      <c r="B30" s="8" t="s">
        <v>128</v>
      </c>
      <c r="C30" s="8"/>
      <c r="D30" s="8"/>
      <c r="E30" s="8"/>
      <c r="F30" s="8"/>
      <c r="G30" s="8"/>
      <c r="H30" s="8"/>
      <c r="I30" s="8"/>
    </row>
    <row r="31" spans="1:11" ht="16">
      <c r="A31" s="26"/>
      <c r="B31" s="8"/>
      <c r="C31" s="8" t="s">
        <v>133</v>
      </c>
      <c r="D31" s="8"/>
      <c r="E31" s="8"/>
      <c r="F31" s="8"/>
      <c r="G31" s="8"/>
      <c r="H31" s="8"/>
      <c r="I31" s="8"/>
    </row>
    <row r="32" spans="1:11" ht="16">
      <c r="A32" s="26">
        <v>5</v>
      </c>
      <c r="B32" s="8" t="s">
        <v>129</v>
      </c>
      <c r="C32" s="8"/>
      <c r="D32" s="8"/>
      <c r="E32" s="8"/>
      <c r="F32" s="8"/>
      <c r="G32" s="8"/>
      <c r="H32" s="8"/>
      <c r="I32" s="8"/>
    </row>
    <row r="33" spans="1:11" ht="16">
      <c r="A33" s="26"/>
      <c r="B33" s="33" t="s">
        <v>76</v>
      </c>
      <c r="C33" s="8" t="s">
        <v>118</v>
      </c>
      <c r="D33" s="8"/>
      <c r="E33" s="8"/>
      <c r="F33" s="8"/>
      <c r="G33" s="8"/>
      <c r="H33" s="8"/>
      <c r="I33" s="8"/>
    </row>
    <row r="34" spans="1:11" ht="16">
      <c r="A34" s="26"/>
      <c r="B34" s="33" t="s">
        <v>77</v>
      </c>
      <c r="C34" s="8" t="s">
        <v>72</v>
      </c>
      <c r="D34" s="8"/>
      <c r="E34" s="8"/>
      <c r="F34" s="8"/>
      <c r="G34" s="8"/>
      <c r="H34" s="8"/>
      <c r="I34" s="8"/>
    </row>
    <row r="35" spans="1:11" ht="16">
      <c r="A35" s="26"/>
      <c r="B35" s="33" t="s">
        <v>78</v>
      </c>
      <c r="C35" s="8" t="s">
        <v>73</v>
      </c>
      <c r="D35" s="8"/>
      <c r="E35" s="8"/>
      <c r="F35" s="8"/>
      <c r="G35" s="8"/>
      <c r="H35" s="8"/>
      <c r="I35" s="8"/>
    </row>
    <row r="36" spans="1:11" ht="16">
      <c r="A36" s="26"/>
      <c r="B36" s="33" t="s">
        <v>79</v>
      </c>
      <c r="C36" s="8" t="s">
        <v>75</v>
      </c>
      <c r="D36" s="8"/>
      <c r="E36" s="8"/>
      <c r="F36" s="8"/>
      <c r="G36" s="8"/>
      <c r="H36" s="8"/>
      <c r="I36" s="8"/>
    </row>
    <row r="37" spans="1:11" ht="16">
      <c r="A37" s="26"/>
      <c r="B37" s="33" t="s">
        <v>80</v>
      </c>
      <c r="C37" s="8" t="s">
        <v>119</v>
      </c>
      <c r="D37" s="8"/>
      <c r="E37" s="8"/>
      <c r="F37" s="8"/>
      <c r="G37" s="8"/>
      <c r="H37" s="8"/>
      <c r="I37" s="8"/>
    </row>
    <row r="38" spans="1:11" ht="16">
      <c r="A38" s="26">
        <v>6</v>
      </c>
      <c r="B38" s="8" t="s">
        <v>124</v>
      </c>
      <c r="C38" s="8"/>
      <c r="D38" s="8"/>
      <c r="E38" s="8"/>
      <c r="F38" s="8"/>
      <c r="G38" s="8"/>
      <c r="H38" s="8"/>
      <c r="I38" s="8"/>
    </row>
    <row r="39" spans="1:11" ht="16">
      <c r="A39" s="26">
        <v>7</v>
      </c>
      <c r="B39" s="8" t="s">
        <v>130</v>
      </c>
      <c r="C39" s="8"/>
      <c r="D39" s="8"/>
      <c r="E39" s="8"/>
      <c r="F39" s="8"/>
      <c r="G39" s="8"/>
      <c r="H39" s="8"/>
      <c r="I39" s="8"/>
    </row>
    <row r="40" spans="1:11" ht="16">
      <c r="A40" s="26">
        <v>8</v>
      </c>
      <c r="B40" s="8" t="s">
        <v>98</v>
      </c>
      <c r="C40" s="8"/>
      <c r="D40" s="8"/>
      <c r="E40" s="8"/>
      <c r="F40" s="8"/>
      <c r="G40" s="8"/>
      <c r="H40" s="8"/>
      <c r="I40" s="8"/>
    </row>
    <row r="41" spans="1:11" ht="16">
      <c r="A41" s="8"/>
      <c r="B41" s="8" t="s">
        <v>81</v>
      </c>
      <c r="C41" s="8"/>
      <c r="D41" s="8"/>
      <c r="E41" s="8"/>
      <c r="F41" s="8"/>
      <c r="G41" s="8"/>
      <c r="H41" s="8"/>
      <c r="I41" s="8"/>
    </row>
    <row r="42" spans="1:11" ht="16">
      <c r="A42" s="34"/>
      <c r="B42" s="8"/>
      <c r="C42" s="8"/>
      <c r="D42" s="8"/>
      <c r="E42" s="8"/>
      <c r="F42" s="8"/>
      <c r="G42" s="8"/>
      <c r="H42" s="8"/>
      <c r="I42" s="8"/>
    </row>
    <row r="43" spans="1:11" ht="16">
      <c r="A43" s="31" t="s">
        <v>82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6">
      <c r="A44" s="27" t="s">
        <v>74</v>
      </c>
      <c r="B44" s="8" t="s">
        <v>83</v>
      </c>
      <c r="C44" s="8"/>
      <c r="D44" s="8"/>
      <c r="E44" s="8"/>
      <c r="F44" s="8"/>
      <c r="G44" s="8"/>
      <c r="H44" s="8"/>
      <c r="I44" s="8"/>
    </row>
    <row r="45" spans="1:11" ht="16">
      <c r="A45" s="27" t="s">
        <v>74</v>
      </c>
      <c r="B45" s="8" t="s">
        <v>132</v>
      </c>
      <c r="C45" s="8"/>
      <c r="D45" s="8"/>
      <c r="E45" s="8"/>
      <c r="F45" s="8"/>
      <c r="G45" s="8"/>
      <c r="H45" s="8"/>
      <c r="I45" s="8"/>
    </row>
    <row r="46" spans="1:11" ht="16">
      <c r="A46" s="27" t="s">
        <v>74</v>
      </c>
      <c r="B46" s="8" t="s">
        <v>131</v>
      </c>
      <c r="C46" s="8"/>
      <c r="D46" s="8"/>
      <c r="E46" s="8"/>
      <c r="F46" s="8"/>
      <c r="G46" s="8"/>
      <c r="H46" s="8"/>
      <c r="I46" s="8"/>
    </row>
    <row r="47" spans="1:11" ht="16">
      <c r="A47" s="8"/>
      <c r="B47" s="8"/>
      <c r="C47" s="8"/>
      <c r="D47" s="8"/>
      <c r="E47" s="8"/>
      <c r="F47" s="8"/>
      <c r="G47" s="8"/>
      <c r="H47" s="8"/>
      <c r="I47" s="8"/>
    </row>
    <row r="48" spans="1:11" ht="16">
      <c r="A48" s="8"/>
      <c r="B48" s="8"/>
      <c r="C48" s="8"/>
      <c r="D48" s="8"/>
      <c r="E48" s="8"/>
      <c r="F48" s="8"/>
      <c r="G48" s="8"/>
      <c r="H48" s="8"/>
      <c r="I48" s="8"/>
    </row>
    <row r="49" spans="1:9" ht="16">
      <c r="A49" s="8"/>
      <c r="B49" s="8"/>
      <c r="C49" s="8"/>
      <c r="D49" s="8"/>
      <c r="E49" s="8"/>
      <c r="F49" s="8"/>
      <c r="G49" s="8"/>
      <c r="H49" s="8"/>
      <c r="I49" s="8"/>
    </row>
  </sheetData>
  <sheetProtection algorithmName="SHA-512" hashValue="Gd4m3RV1ketXF9I3H4CLO3WbpC6quOvDwRmOeDd9cUR/9Rzbh6QBdMEd1AAiJwD2XRg+F8t0VXqkzNWLuOY+TQ==" saltValue="4jtyP3BdzadjmRpW+WW5OQ==" spinCount="100000" sheet="1"/>
  <phoneticPr fontId="2" type="noConversion"/>
  <pageMargins left="0.7" right="0.7" top="0.75" bottom="0.75" header="0.3" footer="0.3"/>
  <pageSetup scale="73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AE58"/>
    <pageSetUpPr fitToPage="1"/>
  </sheetPr>
  <dimension ref="A9:M34"/>
  <sheetViews>
    <sheetView showGridLines="0" workbookViewId="0">
      <selection sqref="A1:XFD1048576"/>
    </sheetView>
  </sheetViews>
  <sheetFormatPr baseColWidth="10" defaultColWidth="10.83203125" defaultRowHeight="13"/>
  <cols>
    <col min="1" max="9" width="11.33203125" style="1" customWidth="1"/>
    <col min="10" max="16384" width="10.83203125" style="1"/>
  </cols>
  <sheetData>
    <row r="9" spans="1:11" ht="23">
      <c r="A9" s="6" t="s">
        <v>154</v>
      </c>
    </row>
    <row r="11" spans="1:11">
      <c r="A11" s="29"/>
      <c r="B11" s="7"/>
      <c r="C11" s="7"/>
      <c r="D11" s="7"/>
      <c r="E11" s="7"/>
      <c r="F11" s="7"/>
      <c r="G11" s="7"/>
      <c r="H11" s="7"/>
      <c r="I11" s="7"/>
    </row>
    <row r="12" spans="1:11" ht="16">
      <c r="A12" s="26" t="s">
        <v>91</v>
      </c>
      <c r="B12" s="8" t="s">
        <v>120</v>
      </c>
      <c r="C12" s="8"/>
      <c r="D12" s="8"/>
      <c r="E12" s="8"/>
      <c r="F12" s="8"/>
      <c r="G12" s="8"/>
      <c r="H12" s="8"/>
      <c r="I12" s="8"/>
      <c r="J12" s="8"/>
      <c r="K12" s="8"/>
    </row>
    <row r="13" spans="1:11" ht="16">
      <c r="A13" s="26"/>
      <c r="B13" s="8" t="s">
        <v>95</v>
      </c>
      <c r="C13" s="8"/>
      <c r="D13" s="8"/>
      <c r="E13" s="8"/>
      <c r="F13" s="8"/>
      <c r="G13" s="8"/>
      <c r="H13" s="8"/>
      <c r="I13" s="8"/>
      <c r="J13" s="8"/>
      <c r="K13" s="8"/>
    </row>
    <row r="14" spans="1:11" ht="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6">
      <c r="A15" s="26"/>
      <c r="B15" s="50" t="s">
        <v>161</v>
      </c>
      <c r="C15" s="50"/>
      <c r="D15" s="50"/>
      <c r="E15" s="50"/>
      <c r="F15" s="50"/>
      <c r="G15" s="50"/>
      <c r="H15" s="50"/>
      <c r="I15" s="49"/>
      <c r="J15" s="8"/>
      <c r="K15" s="8"/>
    </row>
    <row r="16" spans="1:11" ht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3" ht="16">
      <c r="A17" s="26" t="s">
        <v>92</v>
      </c>
      <c r="B17" s="8" t="s">
        <v>121</v>
      </c>
      <c r="C17" s="8"/>
      <c r="D17" s="8"/>
      <c r="E17" s="8"/>
      <c r="F17" s="8"/>
      <c r="G17" s="8"/>
      <c r="H17" s="8"/>
      <c r="I17" s="8"/>
      <c r="J17" s="8"/>
      <c r="K17" s="8"/>
    </row>
    <row r="18" spans="1:13" ht="16">
      <c r="A18" s="8"/>
      <c r="B18" s="8" t="s">
        <v>96</v>
      </c>
      <c r="C18" s="8"/>
      <c r="D18" s="8"/>
      <c r="E18" s="8"/>
      <c r="F18" s="8"/>
      <c r="G18" s="8"/>
      <c r="H18" s="8"/>
      <c r="I18" s="8"/>
      <c r="J18" s="8"/>
      <c r="K18" s="8"/>
    </row>
    <row r="19" spans="1:13" ht="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3" ht="16">
      <c r="A20" s="26" t="s">
        <v>93</v>
      </c>
      <c r="B20" s="26" t="s">
        <v>151</v>
      </c>
      <c r="C20" s="8"/>
      <c r="D20" s="8"/>
      <c r="E20" s="8"/>
      <c r="F20" s="8"/>
      <c r="G20" s="8"/>
      <c r="H20" s="8"/>
      <c r="I20" s="8"/>
      <c r="J20" s="8"/>
      <c r="K20" s="8"/>
    </row>
    <row r="21" spans="1:13" ht="16">
      <c r="A21" s="8"/>
      <c r="B21" s="8" t="s">
        <v>152</v>
      </c>
      <c r="C21" s="8"/>
      <c r="D21" s="8"/>
      <c r="E21" s="8"/>
      <c r="F21" s="8"/>
      <c r="G21" s="8"/>
      <c r="H21" s="8"/>
      <c r="I21" s="8"/>
      <c r="J21" s="8"/>
      <c r="K21" s="8"/>
    </row>
    <row r="22" spans="1:13" ht="16">
      <c r="A22" s="26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3" ht="16">
      <c r="A23" s="26" t="s">
        <v>94</v>
      </c>
      <c r="B23" s="26" t="s">
        <v>153</v>
      </c>
      <c r="C23" s="26"/>
      <c r="D23" s="26"/>
      <c r="E23" s="26"/>
      <c r="F23" s="26"/>
      <c r="G23" s="26"/>
      <c r="H23" s="26"/>
      <c r="I23" s="26"/>
      <c r="J23" s="26"/>
      <c r="K23" s="26"/>
      <c r="L23" s="3"/>
      <c r="M23" s="3"/>
    </row>
    <row r="24" spans="1:13" ht="16">
      <c r="A24" s="8"/>
      <c r="B24" s="26" t="s">
        <v>134</v>
      </c>
      <c r="C24" s="26"/>
      <c r="D24" s="26"/>
      <c r="E24" s="26"/>
      <c r="F24" s="26"/>
      <c r="G24" s="26"/>
      <c r="H24" s="26"/>
      <c r="I24" s="26"/>
      <c r="J24" s="26"/>
      <c r="K24" s="26"/>
      <c r="L24" s="3"/>
      <c r="M24" s="3"/>
    </row>
    <row r="25" spans="1:13" ht="1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3" ht="16">
      <c r="A26" s="30" t="s">
        <v>97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3" ht="1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3" ht="1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3" ht="1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3" ht="1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3" ht="1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3" ht="1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1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</sheetData>
  <sheetProtection algorithmName="SHA-512" hashValue="F618M8ff4OCA7uahx1D1jyX2mxzUzWkohLY3tI2M0gfRgxnjmUNllL2aJvYiBSUQyI0Qf6OLfPgPVxo7TskELw==" saltValue="zXPWFuEIV641au1+S2v14w==" spinCount="100000" sheet="1" objects="1" scenarios="1" selectLockedCells="1" selectUnlockedCells="1"/>
  <phoneticPr fontId="2" type="noConversion"/>
  <pageMargins left="0.7" right="0.7" top="0.75" bottom="0.75" header="0.3" footer="0.3"/>
  <pageSetup scale="67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7:D9"/>
  <sheetViews>
    <sheetView showGridLines="0" workbookViewId="0">
      <selection activeCell="A2" sqref="A1:A2"/>
    </sheetView>
  </sheetViews>
  <sheetFormatPr baseColWidth="10" defaultColWidth="10.6640625" defaultRowHeight="16"/>
  <sheetData>
    <row r="7" spans="1:4" ht="23">
      <c r="A7" s="6" t="s">
        <v>122</v>
      </c>
    </row>
    <row r="9" spans="1:4">
      <c r="A9" s="37" t="s">
        <v>85</v>
      </c>
      <c r="B9" s="37" t="s">
        <v>86</v>
      </c>
      <c r="C9" s="38"/>
      <c r="D9" s="38"/>
    </row>
  </sheetData>
  <sheetProtection algorithmName="SHA-512" hashValue="ekfJ4LpZTMyfoHw7cW2mhGYDMNXMJERSiC9PbwQKP0PHTjnS8XEt3hDTVs7OxcDRvtOaSBUz3YD03fVCfbvQYw==" saltValue="n7BjDbh0k0Grpyug9Ql7XQ==" spinCount="100000" sheet="1" objects="1" scenarios="1" selectLockedCells="1" selectUnlockedCells="1"/>
  <phoneticPr fontId="2" type="noConversion"/>
  <pageMargins left="0.7" right="0.7" top="0.75" bottom="0.75" header="0.3" footer="0.3"/>
  <pageSetup scale="58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7:O332"/>
  <sheetViews>
    <sheetView showGridLines="0" workbookViewId="0">
      <selection activeCell="A25" sqref="A25"/>
    </sheetView>
  </sheetViews>
  <sheetFormatPr baseColWidth="10" defaultColWidth="10.83203125" defaultRowHeight="16"/>
  <cols>
    <col min="1" max="1" width="12.83203125" style="98" customWidth="1"/>
    <col min="2" max="2" width="11.33203125" style="98" customWidth="1"/>
    <col min="3" max="3" width="25.1640625" style="98" bestFit="1" customWidth="1"/>
    <col min="4" max="4" width="5" style="98" customWidth="1"/>
    <col min="5" max="5" width="16.83203125" style="98" customWidth="1"/>
    <col min="6" max="6" width="6.1640625" style="98" customWidth="1"/>
    <col min="7" max="9" width="10.83203125" style="98"/>
    <col min="10" max="10" width="12.6640625" style="98" customWidth="1"/>
    <col min="11" max="13" width="10.83203125" style="98"/>
    <col min="14" max="14" width="27.1640625" style="98" customWidth="1"/>
    <col min="15" max="15" width="43.33203125" style="98" bestFit="1" customWidth="1"/>
    <col min="16" max="16384" width="10.83203125" style="98"/>
  </cols>
  <sheetData>
    <row r="7" spans="1:11" ht="23">
      <c r="A7" s="96" t="s">
        <v>25</v>
      </c>
      <c r="B7" s="97"/>
      <c r="C7" s="97"/>
      <c r="D7" s="97"/>
      <c r="E7" s="97"/>
      <c r="F7" s="97"/>
      <c r="G7" s="97"/>
      <c r="H7" s="97"/>
      <c r="I7" s="97"/>
      <c r="J7" s="97"/>
    </row>
    <row r="9" spans="1:11">
      <c r="B9" s="99" t="s">
        <v>11</v>
      </c>
      <c r="C9" s="160"/>
      <c r="D9" s="161"/>
      <c r="E9" s="162"/>
      <c r="F9" s="100" t="s">
        <v>140</v>
      </c>
      <c r="G9" s="100"/>
      <c r="H9" s="157"/>
      <c r="I9" s="158"/>
      <c r="J9" s="159"/>
    </row>
    <row r="10" spans="1:11" ht="6" customHeight="1">
      <c r="A10" s="101"/>
      <c r="C10" s="102"/>
      <c r="D10" s="100"/>
      <c r="E10" s="100"/>
      <c r="F10" s="100"/>
      <c r="G10" s="100"/>
      <c r="H10" s="100"/>
      <c r="I10" s="100"/>
      <c r="J10" s="100"/>
      <c r="K10" s="100"/>
    </row>
    <row r="11" spans="1:11">
      <c r="B11" s="99" t="s">
        <v>146</v>
      </c>
      <c r="C11" s="157"/>
      <c r="D11" s="158"/>
      <c r="E11" s="158"/>
      <c r="F11" s="158"/>
      <c r="G11" s="158"/>
      <c r="H11" s="158"/>
      <c r="I11" s="158"/>
      <c r="J11" s="159"/>
    </row>
    <row r="12" spans="1:11" ht="6" customHeight="1">
      <c r="A12" s="101"/>
      <c r="C12" s="102"/>
      <c r="D12" s="100"/>
      <c r="E12" s="100"/>
      <c r="F12" s="100"/>
      <c r="G12" s="100"/>
      <c r="H12" s="100"/>
      <c r="I12" s="100"/>
      <c r="J12" s="100"/>
      <c r="K12" s="100"/>
    </row>
    <row r="13" spans="1:11">
      <c r="B13" s="99" t="s">
        <v>147</v>
      </c>
      <c r="C13" s="157"/>
      <c r="D13" s="158"/>
      <c r="E13" s="159"/>
    </row>
    <row r="14" spans="1:11">
      <c r="B14" s="99" t="s">
        <v>148</v>
      </c>
      <c r="C14" s="157"/>
      <c r="D14" s="158"/>
      <c r="E14" s="159"/>
    </row>
    <row r="15" spans="1:11" ht="6" customHeight="1">
      <c r="A15" s="101"/>
      <c r="C15" s="102"/>
      <c r="D15" s="100"/>
      <c r="E15" s="100"/>
      <c r="F15" s="100"/>
      <c r="G15" s="100"/>
      <c r="H15" s="100"/>
      <c r="I15" s="100"/>
      <c r="J15" s="100"/>
      <c r="K15" s="100"/>
    </row>
    <row r="16" spans="1:11" ht="5" customHeight="1">
      <c r="A16" s="103"/>
      <c r="B16" s="103"/>
      <c r="C16" s="103"/>
      <c r="D16" s="103"/>
      <c r="E16" s="103"/>
      <c r="F16" s="103"/>
      <c r="G16" s="103"/>
      <c r="H16" s="103"/>
      <c r="I16" s="103"/>
      <c r="J16" s="103"/>
    </row>
    <row r="17" spans="1:15" s="105" customFormat="1" ht="14">
      <c r="A17" s="104" t="s">
        <v>12</v>
      </c>
      <c r="B17" s="104"/>
      <c r="C17" s="104" t="s">
        <v>13</v>
      </c>
      <c r="D17" s="104"/>
      <c r="E17" s="104" t="s">
        <v>14</v>
      </c>
      <c r="F17" s="104"/>
      <c r="G17" s="104" t="s">
        <v>168</v>
      </c>
      <c r="H17" s="104"/>
      <c r="I17" s="104" t="s">
        <v>16</v>
      </c>
      <c r="J17" s="104" t="s">
        <v>17</v>
      </c>
    </row>
    <row r="18" spans="1:15">
      <c r="A18" s="106"/>
      <c r="C18" s="106"/>
      <c r="E18" s="107"/>
      <c r="G18" s="108"/>
      <c r="I18" s="144"/>
      <c r="J18" s="144"/>
    </row>
    <row r="19" spans="1:15" ht="5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</row>
    <row r="20" spans="1:15" ht="16" customHeight="1">
      <c r="A20" s="109"/>
      <c r="B20" s="109"/>
      <c r="C20" s="109"/>
      <c r="D20" s="109"/>
      <c r="E20" s="109"/>
      <c r="F20" s="109"/>
      <c r="G20" s="109"/>
      <c r="H20" s="110" t="s">
        <v>18</v>
      </c>
      <c r="I20" s="109"/>
      <c r="J20" s="111"/>
    </row>
    <row r="21" spans="1:15" ht="17" thickBot="1">
      <c r="A21" s="112" t="s">
        <v>19</v>
      </c>
      <c r="B21" s="112" t="s">
        <v>50</v>
      </c>
      <c r="C21" s="112" t="s">
        <v>53</v>
      </c>
      <c r="D21" s="156" t="s">
        <v>21</v>
      </c>
      <c r="E21" s="156"/>
      <c r="F21" s="156"/>
      <c r="G21" s="112" t="s">
        <v>20</v>
      </c>
      <c r="H21" s="112" t="s">
        <v>22</v>
      </c>
      <c r="I21" s="112" t="s">
        <v>23</v>
      </c>
      <c r="J21" s="112" t="s">
        <v>24</v>
      </c>
    </row>
    <row r="22" spans="1:15">
      <c r="A22" s="113"/>
      <c r="B22" s="114"/>
      <c r="C22" s="115" t="str">
        <f>IF($B22="","",VLOOKUP(B22,Ref!$B:$C,2,FALSE))</f>
        <v/>
      </c>
      <c r="D22" s="166"/>
      <c r="E22" s="167"/>
      <c r="F22" s="168"/>
      <c r="G22" s="116"/>
      <c r="H22" s="117"/>
      <c r="I22" s="117"/>
      <c r="J22" s="118">
        <f>J20+H22-I22</f>
        <v>0</v>
      </c>
      <c r="L22" s="119" t="s">
        <v>52</v>
      </c>
      <c r="M22" s="120"/>
      <c r="N22" s="121"/>
      <c r="O22" s="121"/>
    </row>
    <row r="23" spans="1:15">
      <c r="A23" s="113"/>
      <c r="B23" s="114"/>
      <c r="C23" s="115" t="str">
        <f>IF($B23="","",VLOOKUP(B23,Ref!$B:$C,2,FALSE))</f>
        <v/>
      </c>
      <c r="D23" s="163"/>
      <c r="E23" s="164"/>
      <c r="F23" s="165"/>
      <c r="G23" s="116"/>
      <c r="H23" s="117"/>
      <c r="I23" s="117"/>
      <c r="J23" s="118">
        <f>J22+H23-I23</f>
        <v>0</v>
      </c>
      <c r="L23" s="122" t="s">
        <v>50</v>
      </c>
      <c r="M23" s="123" t="s">
        <v>99</v>
      </c>
      <c r="N23" s="123" t="s">
        <v>53</v>
      </c>
      <c r="O23" s="123" t="s">
        <v>100</v>
      </c>
    </row>
    <row r="24" spans="1:15">
      <c r="A24" s="113"/>
      <c r="B24" s="114"/>
      <c r="C24" s="115" t="str">
        <f>IF($B24="","",VLOOKUP(B24,Ref!$B:$C,2,FALSE))</f>
        <v/>
      </c>
      <c r="D24" s="163"/>
      <c r="E24" s="164"/>
      <c r="F24" s="165"/>
      <c r="G24" s="116"/>
      <c r="H24" s="117"/>
      <c r="I24" s="117"/>
      <c r="J24" s="118">
        <f t="shared" ref="J24:J66" si="0">J23+H24-I24</f>
        <v>0</v>
      </c>
      <c r="L24" s="124">
        <v>10</v>
      </c>
      <c r="M24" s="125" t="s">
        <v>22</v>
      </c>
      <c r="N24" s="125" t="s">
        <v>26</v>
      </c>
      <c r="O24" s="125" t="s">
        <v>101</v>
      </c>
    </row>
    <row r="25" spans="1:15">
      <c r="A25" s="113"/>
      <c r="B25" s="114"/>
      <c r="C25" s="115" t="str">
        <f>IF($B25="","",VLOOKUP(B25,Ref!$B:$C,2,FALSE))</f>
        <v/>
      </c>
      <c r="D25" s="163"/>
      <c r="E25" s="164"/>
      <c r="F25" s="165"/>
      <c r="G25" s="116"/>
      <c r="H25" s="117"/>
      <c r="I25" s="117"/>
      <c r="J25" s="118">
        <f t="shared" si="0"/>
        <v>0</v>
      </c>
      <c r="L25" s="124">
        <v>11</v>
      </c>
      <c r="M25" s="125" t="s">
        <v>22</v>
      </c>
      <c r="N25" s="125" t="s">
        <v>27</v>
      </c>
      <c r="O25" s="125" t="s">
        <v>103</v>
      </c>
    </row>
    <row r="26" spans="1:15">
      <c r="A26" s="113"/>
      <c r="B26" s="114"/>
      <c r="C26" s="115" t="str">
        <f>IF($B26="","",VLOOKUP(B26,Ref!$B:$C,2,FALSE))</f>
        <v/>
      </c>
      <c r="D26" s="163"/>
      <c r="E26" s="164"/>
      <c r="F26" s="165"/>
      <c r="G26" s="116"/>
      <c r="H26" s="117"/>
      <c r="I26" s="117"/>
      <c r="J26" s="118">
        <f t="shared" si="0"/>
        <v>0</v>
      </c>
      <c r="L26" s="124">
        <v>12</v>
      </c>
      <c r="M26" s="125" t="s">
        <v>22</v>
      </c>
      <c r="N26" s="125" t="s">
        <v>28</v>
      </c>
      <c r="O26" s="125" t="s">
        <v>102</v>
      </c>
    </row>
    <row r="27" spans="1:15">
      <c r="A27" s="113"/>
      <c r="B27" s="114"/>
      <c r="C27" s="115" t="str">
        <f>IF($B27="","",VLOOKUP(B27,Ref!$B:$C,2,FALSE))</f>
        <v/>
      </c>
      <c r="D27" s="163"/>
      <c r="E27" s="164"/>
      <c r="F27" s="165"/>
      <c r="G27" s="116"/>
      <c r="H27" s="117"/>
      <c r="I27" s="117"/>
      <c r="J27" s="118">
        <f t="shared" si="0"/>
        <v>0</v>
      </c>
      <c r="L27" s="124">
        <v>13</v>
      </c>
      <c r="M27" s="125" t="s">
        <v>22</v>
      </c>
      <c r="N27" s="125" t="s">
        <v>104</v>
      </c>
      <c r="O27" s="125" t="s">
        <v>106</v>
      </c>
    </row>
    <row r="28" spans="1:15">
      <c r="A28" s="113"/>
      <c r="B28" s="114"/>
      <c r="C28" s="115" t="str">
        <f>IF($B28="","",VLOOKUP(B28,Ref!$B:$C,2,FALSE))</f>
        <v/>
      </c>
      <c r="D28" s="163"/>
      <c r="E28" s="164"/>
      <c r="F28" s="165"/>
      <c r="G28" s="116"/>
      <c r="H28" s="117"/>
      <c r="I28" s="117"/>
      <c r="J28" s="118">
        <f t="shared" si="0"/>
        <v>0</v>
      </c>
      <c r="L28" s="124">
        <v>14</v>
      </c>
      <c r="M28" s="125" t="s">
        <v>22</v>
      </c>
      <c r="N28" s="125" t="s">
        <v>2</v>
      </c>
      <c r="O28" s="125" t="s">
        <v>105</v>
      </c>
    </row>
    <row r="29" spans="1:15">
      <c r="A29" s="113"/>
      <c r="B29" s="114"/>
      <c r="C29" s="115" t="str">
        <f>IF($B29="","",VLOOKUP(B29,Ref!$B:$C,2,FALSE))</f>
        <v/>
      </c>
      <c r="D29" s="163"/>
      <c r="E29" s="164"/>
      <c r="F29" s="165"/>
      <c r="G29" s="116"/>
      <c r="H29" s="117"/>
      <c r="I29" s="117"/>
      <c r="J29" s="118">
        <f t="shared" si="0"/>
        <v>0</v>
      </c>
      <c r="L29" s="124">
        <v>20</v>
      </c>
      <c r="M29" s="125" t="s">
        <v>37</v>
      </c>
      <c r="N29" s="125" t="s">
        <v>107</v>
      </c>
      <c r="O29" s="125" t="s">
        <v>108</v>
      </c>
    </row>
    <row r="30" spans="1:15">
      <c r="A30" s="113"/>
      <c r="B30" s="114"/>
      <c r="C30" s="115" t="str">
        <f>IF($B30="","",VLOOKUP(B30,Ref!$B:$C,2,FALSE))</f>
        <v/>
      </c>
      <c r="D30" s="163"/>
      <c r="E30" s="164"/>
      <c r="F30" s="165"/>
      <c r="G30" s="116"/>
      <c r="H30" s="117"/>
      <c r="I30" s="117"/>
      <c r="J30" s="118">
        <f t="shared" si="0"/>
        <v>0</v>
      </c>
      <c r="L30" s="124">
        <v>21</v>
      </c>
      <c r="M30" s="125" t="s">
        <v>37</v>
      </c>
      <c r="N30" s="125" t="s">
        <v>3</v>
      </c>
      <c r="O30" s="125" t="s">
        <v>109</v>
      </c>
    </row>
    <row r="31" spans="1:15">
      <c r="A31" s="113"/>
      <c r="B31" s="114"/>
      <c r="C31" s="115" t="str">
        <f>IF($B31="","",VLOOKUP(B31,Ref!$B:$C,2,FALSE))</f>
        <v/>
      </c>
      <c r="D31" s="163"/>
      <c r="E31" s="164"/>
      <c r="F31" s="165"/>
      <c r="G31" s="116"/>
      <c r="H31" s="117"/>
      <c r="I31" s="117"/>
      <c r="J31" s="118">
        <f t="shared" si="0"/>
        <v>0</v>
      </c>
      <c r="L31" s="124">
        <v>22</v>
      </c>
      <c r="M31" s="125" t="s">
        <v>37</v>
      </c>
      <c r="N31" s="125" t="s">
        <v>4</v>
      </c>
      <c r="O31" s="125" t="s">
        <v>111</v>
      </c>
    </row>
    <row r="32" spans="1:15">
      <c r="A32" s="113"/>
      <c r="B32" s="114"/>
      <c r="C32" s="115" t="str">
        <f>IF($B32="","",VLOOKUP(B32,Ref!$B:$C,2,FALSE))</f>
        <v/>
      </c>
      <c r="D32" s="163"/>
      <c r="E32" s="164"/>
      <c r="F32" s="165"/>
      <c r="G32" s="116"/>
      <c r="H32" s="117"/>
      <c r="I32" s="117"/>
      <c r="J32" s="118">
        <f t="shared" si="0"/>
        <v>0</v>
      </c>
      <c r="L32" s="124">
        <v>23</v>
      </c>
      <c r="M32" s="125" t="s">
        <v>37</v>
      </c>
      <c r="N32" s="125" t="s">
        <v>5</v>
      </c>
      <c r="O32" s="125" t="s">
        <v>110</v>
      </c>
    </row>
    <row r="33" spans="1:15">
      <c r="A33" s="113"/>
      <c r="B33" s="114"/>
      <c r="C33" s="115" t="str">
        <f>IF($B33="","",VLOOKUP(B33,Ref!$B:$C,2,FALSE))</f>
        <v/>
      </c>
      <c r="D33" s="163"/>
      <c r="E33" s="164"/>
      <c r="F33" s="165"/>
      <c r="G33" s="116"/>
      <c r="H33" s="117"/>
      <c r="I33" s="117"/>
      <c r="J33" s="118">
        <f t="shared" si="0"/>
        <v>0</v>
      </c>
      <c r="L33" s="124">
        <v>24</v>
      </c>
      <c r="M33" s="125" t="s">
        <v>37</v>
      </c>
      <c r="N33" s="125" t="s">
        <v>6</v>
      </c>
      <c r="O33" s="125" t="s">
        <v>112</v>
      </c>
    </row>
    <row r="34" spans="1:15">
      <c r="A34" s="113"/>
      <c r="B34" s="114"/>
      <c r="C34" s="115" t="str">
        <f>IF($B34="","",VLOOKUP(B34,Ref!$B:$C,2,FALSE))</f>
        <v/>
      </c>
      <c r="D34" s="163"/>
      <c r="E34" s="164"/>
      <c r="F34" s="165"/>
      <c r="G34" s="116"/>
      <c r="H34" s="117"/>
      <c r="I34" s="117"/>
      <c r="J34" s="118">
        <f t="shared" si="0"/>
        <v>0</v>
      </c>
      <c r="L34" s="124">
        <v>25</v>
      </c>
      <c r="M34" s="125" t="s">
        <v>37</v>
      </c>
      <c r="N34" s="125" t="s">
        <v>7</v>
      </c>
      <c r="O34" s="125" t="s">
        <v>113</v>
      </c>
    </row>
    <row r="35" spans="1:15">
      <c r="A35" s="113"/>
      <c r="B35" s="114"/>
      <c r="C35" s="115" t="str">
        <f>IF($B35="","",VLOOKUP(B35,Ref!$B:$C,2,FALSE))</f>
        <v/>
      </c>
      <c r="D35" s="163"/>
      <c r="E35" s="164"/>
      <c r="F35" s="165"/>
      <c r="G35" s="116"/>
      <c r="H35" s="117"/>
      <c r="I35" s="117"/>
      <c r="J35" s="118">
        <f t="shared" si="0"/>
        <v>0</v>
      </c>
      <c r="L35" s="124">
        <v>26</v>
      </c>
      <c r="M35" s="125" t="s">
        <v>37</v>
      </c>
      <c r="N35" s="125" t="s">
        <v>8</v>
      </c>
      <c r="O35" s="125" t="s">
        <v>114</v>
      </c>
    </row>
    <row r="36" spans="1:15">
      <c r="A36" s="113"/>
      <c r="B36" s="114"/>
      <c r="C36" s="115" t="str">
        <f>IF($B36="","",VLOOKUP(B36,Ref!$B:$C,2,FALSE))</f>
        <v/>
      </c>
      <c r="D36" s="163"/>
      <c r="E36" s="164"/>
      <c r="F36" s="165"/>
      <c r="G36" s="116"/>
      <c r="H36" s="117"/>
      <c r="I36" s="117"/>
      <c r="J36" s="118">
        <f t="shared" si="0"/>
        <v>0</v>
      </c>
      <c r="L36" s="124">
        <v>27</v>
      </c>
      <c r="M36" s="125" t="s">
        <v>37</v>
      </c>
      <c r="N36" s="125" t="s">
        <v>9</v>
      </c>
      <c r="O36" s="125" t="s">
        <v>115</v>
      </c>
    </row>
    <row r="37" spans="1:15">
      <c r="A37" s="113"/>
      <c r="B37" s="114"/>
      <c r="C37" s="115" t="str">
        <f>IF($B37="","",VLOOKUP(B37,Ref!$B:$C,2,FALSE))</f>
        <v/>
      </c>
      <c r="D37" s="163"/>
      <c r="E37" s="164"/>
      <c r="F37" s="165"/>
      <c r="G37" s="116"/>
      <c r="H37" s="117"/>
      <c r="I37" s="117"/>
      <c r="J37" s="118">
        <f t="shared" si="0"/>
        <v>0</v>
      </c>
      <c r="L37" s="126">
        <v>28</v>
      </c>
      <c r="M37" s="127" t="s">
        <v>37</v>
      </c>
      <c r="N37" s="127" t="s">
        <v>10</v>
      </c>
      <c r="O37" s="127" t="s">
        <v>116</v>
      </c>
    </row>
    <row r="38" spans="1:15">
      <c r="A38" s="113"/>
      <c r="B38" s="114"/>
      <c r="C38" s="115" t="str">
        <f>IF($B38="","",VLOOKUP(B38,Ref!$B:$C,2,FALSE))</f>
        <v/>
      </c>
      <c r="D38" s="163"/>
      <c r="E38" s="164"/>
      <c r="F38" s="165"/>
      <c r="G38" s="116"/>
      <c r="H38" s="117"/>
      <c r="I38" s="117"/>
      <c r="J38" s="118">
        <f t="shared" si="0"/>
        <v>0</v>
      </c>
    </row>
    <row r="39" spans="1:15">
      <c r="A39" s="113"/>
      <c r="B39" s="114"/>
      <c r="C39" s="115" t="str">
        <f>IF($B39="","",VLOOKUP(B39,Ref!$B:$C,2,FALSE))</f>
        <v/>
      </c>
      <c r="D39" s="163"/>
      <c r="E39" s="164"/>
      <c r="F39" s="165"/>
      <c r="G39" s="116"/>
      <c r="H39" s="117"/>
      <c r="I39" s="117"/>
      <c r="J39" s="118">
        <f t="shared" si="0"/>
        <v>0</v>
      </c>
    </row>
    <row r="40" spans="1:15">
      <c r="A40" s="113"/>
      <c r="B40" s="114"/>
      <c r="C40" s="115" t="str">
        <f>IF($B40="","",VLOOKUP(B40,Ref!$B:$C,2,FALSE))</f>
        <v/>
      </c>
      <c r="D40" s="163"/>
      <c r="E40" s="164"/>
      <c r="F40" s="165"/>
      <c r="G40" s="116"/>
      <c r="H40" s="117"/>
      <c r="I40" s="117"/>
      <c r="J40" s="118">
        <f t="shared" si="0"/>
        <v>0</v>
      </c>
    </row>
    <row r="41" spans="1:15">
      <c r="A41" s="128"/>
      <c r="B41" s="114"/>
      <c r="C41" s="115" t="str">
        <f>IF($B41="","",VLOOKUP(B41,Ref!$B:$C,2,FALSE))</f>
        <v/>
      </c>
      <c r="D41" s="163"/>
      <c r="E41" s="164"/>
      <c r="F41" s="165"/>
      <c r="G41" s="108"/>
      <c r="H41" s="129"/>
      <c r="I41" s="129"/>
      <c r="J41" s="118">
        <f t="shared" si="0"/>
        <v>0</v>
      </c>
    </row>
    <row r="42" spans="1:15">
      <c r="A42" s="128"/>
      <c r="B42" s="114"/>
      <c r="C42" s="115" t="str">
        <f>IF($B42="","",VLOOKUP(B42,Ref!$B:$C,2,FALSE))</f>
        <v/>
      </c>
      <c r="D42" s="163"/>
      <c r="E42" s="164"/>
      <c r="F42" s="165"/>
      <c r="G42" s="108"/>
      <c r="H42" s="129"/>
      <c r="I42" s="129"/>
      <c r="J42" s="118">
        <f t="shared" si="0"/>
        <v>0</v>
      </c>
    </row>
    <row r="43" spans="1:15">
      <c r="A43" s="128"/>
      <c r="B43" s="114"/>
      <c r="C43" s="115" t="str">
        <f>IF($B43="","",VLOOKUP(B43,Ref!$B:$C,2,FALSE))</f>
        <v/>
      </c>
      <c r="D43" s="163"/>
      <c r="E43" s="164"/>
      <c r="F43" s="165"/>
      <c r="G43" s="108"/>
      <c r="H43" s="130"/>
      <c r="I43" s="129"/>
      <c r="J43" s="118">
        <f t="shared" si="0"/>
        <v>0</v>
      </c>
    </row>
    <row r="44" spans="1:15">
      <c r="A44" s="128"/>
      <c r="B44" s="114"/>
      <c r="C44" s="115" t="str">
        <f>IF($B44="","",VLOOKUP(B44,Ref!$B:$C,2,FALSE))</f>
        <v/>
      </c>
      <c r="D44" s="163"/>
      <c r="E44" s="164"/>
      <c r="F44" s="165"/>
      <c r="G44" s="108"/>
      <c r="H44" s="129"/>
      <c r="I44" s="129"/>
      <c r="J44" s="118">
        <f t="shared" si="0"/>
        <v>0</v>
      </c>
    </row>
    <row r="45" spans="1:15">
      <c r="A45" s="128"/>
      <c r="B45" s="114"/>
      <c r="C45" s="115" t="str">
        <f>IF($B45="","",VLOOKUP(B45,Ref!$B:$C,2,FALSE))</f>
        <v/>
      </c>
      <c r="D45" s="163"/>
      <c r="E45" s="164"/>
      <c r="F45" s="165"/>
      <c r="G45" s="108"/>
      <c r="H45" s="129"/>
      <c r="I45" s="129"/>
      <c r="J45" s="118">
        <f t="shared" si="0"/>
        <v>0</v>
      </c>
    </row>
    <row r="46" spans="1:15">
      <c r="A46" s="128"/>
      <c r="B46" s="114"/>
      <c r="C46" s="115" t="str">
        <f>IF($B46="","",VLOOKUP(B46,Ref!$B:$C,2,FALSE))</f>
        <v/>
      </c>
      <c r="D46" s="163"/>
      <c r="E46" s="164"/>
      <c r="F46" s="165"/>
      <c r="G46" s="108"/>
      <c r="H46" s="129"/>
      <c r="I46" s="129"/>
      <c r="J46" s="118">
        <f t="shared" si="0"/>
        <v>0</v>
      </c>
    </row>
    <row r="47" spans="1:15">
      <c r="A47" s="128"/>
      <c r="B47" s="114"/>
      <c r="C47" s="115" t="str">
        <f>IF($B47="","",VLOOKUP(B47,Ref!$B:$C,2,FALSE))</f>
        <v/>
      </c>
      <c r="D47" s="163"/>
      <c r="E47" s="164"/>
      <c r="F47" s="165"/>
      <c r="G47" s="108"/>
      <c r="H47" s="129"/>
      <c r="I47" s="129"/>
      <c r="J47" s="118">
        <f t="shared" si="0"/>
        <v>0</v>
      </c>
    </row>
    <row r="48" spans="1:15">
      <c r="A48" s="128"/>
      <c r="B48" s="114"/>
      <c r="C48" s="115" t="str">
        <f>IF($B48="","",VLOOKUP(B48,Ref!$B:$C,2,FALSE))</f>
        <v/>
      </c>
      <c r="D48" s="163"/>
      <c r="E48" s="164"/>
      <c r="F48" s="165"/>
      <c r="G48" s="108"/>
      <c r="H48" s="129"/>
      <c r="I48" s="129"/>
      <c r="J48" s="118">
        <f t="shared" si="0"/>
        <v>0</v>
      </c>
    </row>
    <row r="49" spans="1:10">
      <c r="A49" s="128"/>
      <c r="B49" s="114"/>
      <c r="C49" s="115" t="str">
        <f>IF($B49="","",VLOOKUP(B49,Ref!$B:$C,2,FALSE))</f>
        <v/>
      </c>
      <c r="D49" s="163"/>
      <c r="E49" s="164"/>
      <c r="F49" s="165"/>
      <c r="G49" s="108"/>
      <c r="H49" s="129"/>
      <c r="I49" s="129"/>
      <c r="J49" s="118">
        <f t="shared" si="0"/>
        <v>0</v>
      </c>
    </row>
    <row r="50" spans="1:10">
      <c r="A50" s="128"/>
      <c r="B50" s="114"/>
      <c r="C50" s="115" t="str">
        <f>IF($B50="","",VLOOKUP(B50,Ref!$B:$C,2,FALSE))</f>
        <v/>
      </c>
      <c r="D50" s="163"/>
      <c r="E50" s="164"/>
      <c r="F50" s="165"/>
      <c r="G50" s="108"/>
      <c r="H50" s="129"/>
      <c r="I50" s="129"/>
      <c r="J50" s="118">
        <f t="shared" si="0"/>
        <v>0</v>
      </c>
    </row>
    <row r="51" spans="1:10">
      <c r="A51" s="128"/>
      <c r="B51" s="114"/>
      <c r="C51" s="115" t="str">
        <f>IF($B51="","",VLOOKUP(B51,Ref!$B:$C,2,FALSE))</f>
        <v/>
      </c>
      <c r="D51" s="163"/>
      <c r="E51" s="164"/>
      <c r="F51" s="165"/>
      <c r="G51" s="108"/>
      <c r="H51" s="129"/>
      <c r="I51" s="129"/>
      <c r="J51" s="118">
        <f t="shared" si="0"/>
        <v>0</v>
      </c>
    </row>
    <row r="52" spans="1:10">
      <c r="A52" s="128"/>
      <c r="B52" s="114"/>
      <c r="C52" s="115" t="str">
        <f>IF($B52="","",VLOOKUP(B52,Ref!$B:$C,2,FALSE))</f>
        <v/>
      </c>
      <c r="D52" s="163"/>
      <c r="E52" s="164"/>
      <c r="F52" s="165"/>
      <c r="G52" s="108"/>
      <c r="H52" s="129"/>
      <c r="I52" s="129"/>
      <c r="J52" s="118">
        <f t="shared" si="0"/>
        <v>0</v>
      </c>
    </row>
    <row r="53" spans="1:10">
      <c r="A53" s="128"/>
      <c r="B53" s="114"/>
      <c r="C53" s="115" t="str">
        <f>IF($B53="","",VLOOKUP(B53,Ref!$B:$C,2,FALSE))</f>
        <v/>
      </c>
      <c r="D53" s="163"/>
      <c r="E53" s="164"/>
      <c r="F53" s="165"/>
      <c r="G53" s="108"/>
      <c r="H53" s="129"/>
      <c r="I53" s="129"/>
      <c r="J53" s="118">
        <f t="shared" si="0"/>
        <v>0</v>
      </c>
    </row>
    <row r="54" spans="1:10">
      <c r="A54" s="128"/>
      <c r="B54" s="114"/>
      <c r="C54" s="115" t="str">
        <f>IF($B54="","",VLOOKUP(B54,Ref!$B:$C,2,FALSE))</f>
        <v/>
      </c>
      <c r="D54" s="163"/>
      <c r="E54" s="164"/>
      <c r="F54" s="165"/>
      <c r="G54" s="108"/>
      <c r="H54" s="129"/>
      <c r="I54" s="129"/>
      <c r="J54" s="118">
        <f t="shared" si="0"/>
        <v>0</v>
      </c>
    </row>
    <row r="55" spans="1:10">
      <c r="A55" s="128"/>
      <c r="B55" s="114"/>
      <c r="C55" s="115" t="str">
        <f>IF($B55="","",VLOOKUP(B55,Ref!$B:$C,2,FALSE))</f>
        <v/>
      </c>
      <c r="D55" s="163"/>
      <c r="E55" s="164"/>
      <c r="F55" s="165"/>
      <c r="G55" s="108"/>
      <c r="H55" s="129"/>
      <c r="I55" s="129"/>
      <c r="J55" s="118">
        <f t="shared" si="0"/>
        <v>0</v>
      </c>
    </row>
    <row r="56" spans="1:10">
      <c r="A56" s="128"/>
      <c r="B56" s="114"/>
      <c r="C56" s="115" t="str">
        <f>IF($B56="","",VLOOKUP(B56,Ref!$B:$C,2,FALSE))</f>
        <v/>
      </c>
      <c r="D56" s="163"/>
      <c r="E56" s="164"/>
      <c r="F56" s="165"/>
      <c r="G56" s="108"/>
      <c r="H56" s="129"/>
      <c r="I56" s="129"/>
      <c r="J56" s="118">
        <f t="shared" si="0"/>
        <v>0</v>
      </c>
    </row>
    <row r="57" spans="1:10">
      <c r="A57" s="128"/>
      <c r="B57" s="114"/>
      <c r="C57" s="115" t="str">
        <f>IF($B57="","",VLOOKUP(B57,Ref!$B:$C,2,FALSE))</f>
        <v/>
      </c>
      <c r="D57" s="163"/>
      <c r="E57" s="164"/>
      <c r="F57" s="165"/>
      <c r="G57" s="108"/>
      <c r="H57" s="129"/>
      <c r="I57" s="129"/>
      <c r="J57" s="118">
        <f t="shared" si="0"/>
        <v>0</v>
      </c>
    </row>
    <row r="58" spans="1:10">
      <c r="A58" s="128"/>
      <c r="B58" s="114"/>
      <c r="C58" s="115" t="str">
        <f>IF($B58="","",VLOOKUP(B58,Ref!$B:$C,2,FALSE))</f>
        <v/>
      </c>
      <c r="D58" s="163"/>
      <c r="E58" s="164"/>
      <c r="F58" s="165"/>
      <c r="G58" s="108"/>
      <c r="H58" s="129"/>
      <c r="I58" s="129"/>
      <c r="J58" s="118">
        <f t="shared" si="0"/>
        <v>0</v>
      </c>
    </row>
    <row r="59" spans="1:10">
      <c r="A59" s="128"/>
      <c r="B59" s="114"/>
      <c r="C59" s="115" t="str">
        <f>IF($B59="","",VLOOKUP(B59,Ref!$B:$C,2,FALSE))</f>
        <v/>
      </c>
      <c r="D59" s="163"/>
      <c r="E59" s="164"/>
      <c r="F59" s="165"/>
      <c r="G59" s="108"/>
      <c r="H59" s="129"/>
      <c r="I59" s="129"/>
      <c r="J59" s="118">
        <f t="shared" si="0"/>
        <v>0</v>
      </c>
    </row>
    <row r="60" spans="1:10">
      <c r="A60" s="128"/>
      <c r="B60" s="114"/>
      <c r="C60" s="115" t="str">
        <f>IF($B60="","",VLOOKUP(B60,Ref!$B:$C,2,FALSE))</f>
        <v/>
      </c>
      <c r="D60" s="163"/>
      <c r="E60" s="164"/>
      <c r="F60" s="165"/>
      <c r="G60" s="108"/>
      <c r="H60" s="129"/>
      <c r="I60" s="129"/>
      <c r="J60" s="118">
        <f t="shared" si="0"/>
        <v>0</v>
      </c>
    </row>
    <row r="61" spans="1:10">
      <c r="A61" s="128"/>
      <c r="B61" s="114"/>
      <c r="C61" s="115" t="str">
        <f>IF($B61="","",VLOOKUP(B61,Ref!$B:$C,2,FALSE))</f>
        <v/>
      </c>
      <c r="D61" s="163"/>
      <c r="E61" s="164"/>
      <c r="F61" s="165"/>
      <c r="G61" s="108"/>
      <c r="H61" s="129"/>
      <c r="I61" s="129"/>
      <c r="J61" s="118">
        <f t="shared" si="0"/>
        <v>0</v>
      </c>
    </row>
    <row r="62" spans="1:10">
      <c r="A62" s="128"/>
      <c r="B62" s="114"/>
      <c r="C62" s="115" t="str">
        <f>IF($B62="","",VLOOKUP(B62,Ref!$B:$C,2,FALSE))</f>
        <v/>
      </c>
      <c r="D62" s="163"/>
      <c r="E62" s="164"/>
      <c r="F62" s="165"/>
      <c r="G62" s="108"/>
      <c r="H62" s="129"/>
      <c r="I62" s="129"/>
      <c r="J62" s="118">
        <f t="shared" si="0"/>
        <v>0</v>
      </c>
    </row>
    <row r="63" spans="1:10">
      <c r="A63" s="128"/>
      <c r="B63" s="114"/>
      <c r="C63" s="115" t="str">
        <f>IF($B63="","",VLOOKUP(B63,Ref!$B:$C,2,FALSE))</f>
        <v/>
      </c>
      <c r="D63" s="163"/>
      <c r="E63" s="164"/>
      <c r="F63" s="165"/>
      <c r="G63" s="108"/>
      <c r="H63" s="129"/>
      <c r="I63" s="129"/>
      <c r="J63" s="118">
        <f t="shared" si="0"/>
        <v>0</v>
      </c>
    </row>
    <row r="64" spans="1:10">
      <c r="A64" s="128"/>
      <c r="B64" s="114"/>
      <c r="C64" s="115" t="str">
        <f>IF($B64="","",VLOOKUP(B64,Ref!$B:$C,2,FALSE))</f>
        <v/>
      </c>
      <c r="D64" s="163"/>
      <c r="E64" s="164"/>
      <c r="F64" s="165"/>
      <c r="G64" s="108"/>
      <c r="H64" s="129"/>
      <c r="I64" s="129"/>
      <c r="J64" s="118">
        <f t="shared" si="0"/>
        <v>0</v>
      </c>
    </row>
    <row r="65" spans="1:10">
      <c r="A65" s="128"/>
      <c r="B65" s="114"/>
      <c r="C65" s="115" t="str">
        <f>IF($B65="","",VLOOKUP(B65,Ref!$B:$C,2,FALSE))</f>
        <v/>
      </c>
      <c r="D65" s="163"/>
      <c r="E65" s="164"/>
      <c r="F65" s="165"/>
      <c r="G65" s="108"/>
      <c r="H65" s="129"/>
      <c r="I65" s="129"/>
      <c r="J65" s="118">
        <f t="shared" si="0"/>
        <v>0</v>
      </c>
    </row>
    <row r="66" spans="1:10">
      <c r="A66" s="128"/>
      <c r="B66" s="114"/>
      <c r="C66" s="115" t="str">
        <f>IF($B66="","",VLOOKUP(B66,Ref!$B:$C,2,FALSE))</f>
        <v/>
      </c>
      <c r="D66" s="163"/>
      <c r="E66" s="164"/>
      <c r="F66" s="165"/>
      <c r="G66" s="108"/>
      <c r="H66" s="129"/>
      <c r="I66" s="129"/>
      <c r="J66" s="118">
        <f t="shared" si="0"/>
        <v>0</v>
      </c>
    </row>
    <row r="67" spans="1:10">
      <c r="A67" s="128"/>
      <c r="B67" s="114"/>
      <c r="C67" s="115" t="str">
        <f>IF($B67="","",VLOOKUP(B67,Ref!$B:$C,2,FALSE))</f>
        <v/>
      </c>
      <c r="D67" s="163"/>
      <c r="E67" s="164"/>
      <c r="F67" s="165"/>
      <c r="G67" s="108"/>
      <c r="H67" s="129"/>
      <c r="I67" s="129"/>
      <c r="J67" s="118">
        <f t="shared" ref="J67:J130" si="1">J66+H67-I67</f>
        <v>0</v>
      </c>
    </row>
    <row r="68" spans="1:10">
      <c r="A68" s="128"/>
      <c r="B68" s="114"/>
      <c r="C68" s="115" t="str">
        <f>IF($B68="","",VLOOKUP(B68,Ref!$B:$C,2,FALSE))</f>
        <v/>
      </c>
      <c r="D68" s="163"/>
      <c r="E68" s="164"/>
      <c r="F68" s="165"/>
      <c r="G68" s="108"/>
      <c r="H68" s="129"/>
      <c r="I68" s="129"/>
      <c r="J68" s="118">
        <f t="shared" si="1"/>
        <v>0</v>
      </c>
    </row>
    <row r="69" spans="1:10">
      <c r="A69" s="128"/>
      <c r="B69" s="114"/>
      <c r="C69" s="115" t="str">
        <f>IF($B69="","",VLOOKUP(B69,Ref!$B:$C,2,FALSE))</f>
        <v/>
      </c>
      <c r="D69" s="163"/>
      <c r="E69" s="164"/>
      <c r="F69" s="165"/>
      <c r="G69" s="108"/>
      <c r="H69" s="129"/>
      <c r="I69" s="129"/>
      <c r="J69" s="118">
        <f t="shared" si="1"/>
        <v>0</v>
      </c>
    </row>
    <row r="70" spans="1:10">
      <c r="A70" s="128"/>
      <c r="B70" s="114"/>
      <c r="C70" s="115" t="str">
        <f>IF($B70="","",VLOOKUP(B70,Ref!$B:$C,2,FALSE))</f>
        <v/>
      </c>
      <c r="D70" s="163"/>
      <c r="E70" s="164"/>
      <c r="F70" s="165"/>
      <c r="G70" s="108"/>
      <c r="H70" s="129"/>
      <c r="I70" s="129"/>
      <c r="J70" s="118">
        <f t="shared" si="1"/>
        <v>0</v>
      </c>
    </row>
    <row r="71" spans="1:10">
      <c r="A71" s="128"/>
      <c r="B71" s="114"/>
      <c r="C71" s="115" t="str">
        <f>IF($B71="","",VLOOKUP(B71,Ref!$B:$C,2,FALSE))</f>
        <v/>
      </c>
      <c r="D71" s="163"/>
      <c r="E71" s="164"/>
      <c r="F71" s="165"/>
      <c r="G71" s="108"/>
      <c r="H71" s="129"/>
      <c r="I71" s="129"/>
      <c r="J71" s="118">
        <f t="shared" si="1"/>
        <v>0</v>
      </c>
    </row>
    <row r="72" spans="1:10">
      <c r="A72" s="128"/>
      <c r="B72" s="114"/>
      <c r="C72" s="115" t="str">
        <f>IF($B72="","",VLOOKUP(B72,Ref!$B:$C,2,FALSE))</f>
        <v/>
      </c>
      <c r="D72" s="163"/>
      <c r="E72" s="164"/>
      <c r="F72" s="165"/>
      <c r="G72" s="108"/>
      <c r="H72" s="129"/>
      <c r="I72" s="129"/>
      <c r="J72" s="118">
        <f t="shared" si="1"/>
        <v>0</v>
      </c>
    </row>
    <row r="73" spans="1:10">
      <c r="A73" s="128"/>
      <c r="B73" s="114"/>
      <c r="C73" s="115" t="str">
        <f>IF($B73="","",VLOOKUP(B73,Ref!$B:$C,2,FALSE))</f>
        <v/>
      </c>
      <c r="D73" s="163"/>
      <c r="E73" s="164"/>
      <c r="F73" s="165"/>
      <c r="G73" s="108"/>
      <c r="H73" s="129"/>
      <c r="I73" s="129"/>
      <c r="J73" s="118">
        <f t="shared" si="1"/>
        <v>0</v>
      </c>
    </row>
    <row r="74" spans="1:10">
      <c r="A74" s="128"/>
      <c r="B74" s="114"/>
      <c r="C74" s="115" t="str">
        <f>IF($B74="","",VLOOKUP(B74,Ref!$B:$C,2,FALSE))</f>
        <v/>
      </c>
      <c r="D74" s="163"/>
      <c r="E74" s="164"/>
      <c r="F74" s="165"/>
      <c r="G74" s="108"/>
      <c r="H74" s="129"/>
      <c r="I74" s="129"/>
      <c r="J74" s="118">
        <f t="shared" si="1"/>
        <v>0</v>
      </c>
    </row>
    <row r="75" spans="1:10">
      <c r="A75" s="128"/>
      <c r="B75" s="114"/>
      <c r="C75" s="115" t="str">
        <f>IF($B75="","",VLOOKUP(B75,Ref!$B:$C,2,FALSE))</f>
        <v/>
      </c>
      <c r="D75" s="163"/>
      <c r="E75" s="164"/>
      <c r="F75" s="165"/>
      <c r="G75" s="108"/>
      <c r="H75" s="129"/>
      <c r="I75" s="129"/>
      <c r="J75" s="118">
        <f t="shared" si="1"/>
        <v>0</v>
      </c>
    </row>
    <row r="76" spans="1:10">
      <c r="A76" s="128"/>
      <c r="B76" s="114"/>
      <c r="C76" s="115" t="str">
        <f>IF($B76="","",VLOOKUP(B76,Ref!$B:$C,2,FALSE))</f>
        <v/>
      </c>
      <c r="D76" s="163"/>
      <c r="E76" s="164"/>
      <c r="F76" s="165"/>
      <c r="G76" s="108"/>
      <c r="H76" s="129"/>
      <c r="I76" s="129"/>
      <c r="J76" s="118">
        <f t="shared" si="1"/>
        <v>0</v>
      </c>
    </row>
    <row r="77" spans="1:10">
      <c r="A77" s="128"/>
      <c r="B77" s="114"/>
      <c r="C77" s="115" t="str">
        <f>IF($B77="","",VLOOKUP(B77,Ref!$B:$C,2,FALSE))</f>
        <v/>
      </c>
      <c r="D77" s="163"/>
      <c r="E77" s="164"/>
      <c r="F77" s="165"/>
      <c r="G77" s="108"/>
      <c r="H77" s="129"/>
      <c r="I77" s="129"/>
      <c r="J77" s="118">
        <f t="shared" si="1"/>
        <v>0</v>
      </c>
    </row>
    <row r="78" spans="1:10">
      <c r="A78" s="128"/>
      <c r="B78" s="114"/>
      <c r="C78" s="115" t="str">
        <f>IF($B78="","",VLOOKUP(B78,Ref!$B:$C,2,FALSE))</f>
        <v/>
      </c>
      <c r="D78" s="163"/>
      <c r="E78" s="164"/>
      <c r="F78" s="165"/>
      <c r="G78" s="108"/>
      <c r="H78" s="129"/>
      <c r="I78" s="129"/>
      <c r="J78" s="118">
        <f t="shared" si="1"/>
        <v>0</v>
      </c>
    </row>
    <row r="79" spans="1:10">
      <c r="A79" s="128"/>
      <c r="B79" s="114"/>
      <c r="C79" s="115" t="str">
        <f>IF($B79="","",VLOOKUP(B79,Ref!$B:$C,2,FALSE))</f>
        <v/>
      </c>
      <c r="D79" s="163"/>
      <c r="E79" s="164"/>
      <c r="F79" s="165"/>
      <c r="G79" s="108"/>
      <c r="H79" s="129"/>
      <c r="I79" s="129"/>
      <c r="J79" s="118">
        <f t="shared" si="1"/>
        <v>0</v>
      </c>
    </row>
    <row r="80" spans="1:10">
      <c r="A80" s="128"/>
      <c r="B80" s="114"/>
      <c r="C80" s="115" t="str">
        <f>IF($B80="","",VLOOKUP(B80,Ref!$B:$C,2,FALSE))</f>
        <v/>
      </c>
      <c r="D80" s="163"/>
      <c r="E80" s="164"/>
      <c r="F80" s="165"/>
      <c r="G80" s="108"/>
      <c r="H80" s="129"/>
      <c r="I80" s="129"/>
      <c r="J80" s="118">
        <f t="shared" si="1"/>
        <v>0</v>
      </c>
    </row>
    <row r="81" spans="1:10">
      <c r="A81" s="128"/>
      <c r="B81" s="114"/>
      <c r="C81" s="115" t="str">
        <f>IF($B81="","",VLOOKUP(B81,Ref!$B:$C,2,FALSE))</f>
        <v/>
      </c>
      <c r="D81" s="163"/>
      <c r="E81" s="164"/>
      <c r="F81" s="165"/>
      <c r="G81" s="108"/>
      <c r="H81" s="129"/>
      <c r="I81" s="129"/>
      <c r="J81" s="118">
        <f t="shared" si="1"/>
        <v>0</v>
      </c>
    </row>
    <row r="82" spans="1:10">
      <c r="A82" s="128"/>
      <c r="B82" s="114"/>
      <c r="C82" s="115" t="str">
        <f>IF($B82="","",VLOOKUP(B82,Ref!$B:$C,2,FALSE))</f>
        <v/>
      </c>
      <c r="D82" s="163"/>
      <c r="E82" s="164"/>
      <c r="F82" s="165"/>
      <c r="G82" s="108"/>
      <c r="H82" s="129"/>
      <c r="I82" s="129"/>
      <c r="J82" s="118">
        <f t="shared" si="1"/>
        <v>0</v>
      </c>
    </row>
    <row r="83" spans="1:10">
      <c r="A83" s="128"/>
      <c r="B83" s="114"/>
      <c r="C83" s="115" t="str">
        <f>IF($B83="","",VLOOKUP(B83,Ref!$B:$C,2,FALSE))</f>
        <v/>
      </c>
      <c r="D83" s="163"/>
      <c r="E83" s="164"/>
      <c r="F83" s="165"/>
      <c r="G83" s="108"/>
      <c r="H83" s="129"/>
      <c r="I83" s="129"/>
      <c r="J83" s="118">
        <f t="shared" si="1"/>
        <v>0</v>
      </c>
    </row>
    <row r="84" spans="1:10">
      <c r="A84" s="128"/>
      <c r="B84" s="114"/>
      <c r="C84" s="115" t="str">
        <f>IF($B84="","",VLOOKUP(B84,Ref!$B:$C,2,FALSE))</f>
        <v/>
      </c>
      <c r="D84" s="163"/>
      <c r="E84" s="164"/>
      <c r="F84" s="165"/>
      <c r="G84" s="108"/>
      <c r="H84" s="129"/>
      <c r="I84" s="129"/>
      <c r="J84" s="118">
        <f t="shared" si="1"/>
        <v>0</v>
      </c>
    </row>
    <row r="85" spans="1:10">
      <c r="A85" s="128"/>
      <c r="B85" s="114"/>
      <c r="C85" s="115" t="str">
        <f>IF($B85="","",VLOOKUP(B85,Ref!$B:$C,2,FALSE))</f>
        <v/>
      </c>
      <c r="D85" s="163"/>
      <c r="E85" s="164"/>
      <c r="F85" s="165"/>
      <c r="G85" s="108"/>
      <c r="H85" s="129"/>
      <c r="I85" s="129"/>
      <c r="J85" s="118">
        <f t="shared" si="1"/>
        <v>0</v>
      </c>
    </row>
    <row r="86" spans="1:10">
      <c r="A86" s="128"/>
      <c r="B86" s="114"/>
      <c r="C86" s="115" t="str">
        <f>IF($B86="","",VLOOKUP(B86,Ref!$B:$C,2,FALSE))</f>
        <v/>
      </c>
      <c r="D86" s="163"/>
      <c r="E86" s="164"/>
      <c r="F86" s="165"/>
      <c r="G86" s="108"/>
      <c r="H86" s="129"/>
      <c r="I86" s="129"/>
      <c r="J86" s="118">
        <f t="shared" si="1"/>
        <v>0</v>
      </c>
    </row>
    <row r="87" spans="1:10">
      <c r="A87" s="128"/>
      <c r="B87" s="114"/>
      <c r="C87" s="115" t="str">
        <f>IF($B87="","",VLOOKUP(B87,Ref!$B:$C,2,FALSE))</f>
        <v/>
      </c>
      <c r="D87" s="163"/>
      <c r="E87" s="164"/>
      <c r="F87" s="165"/>
      <c r="G87" s="108"/>
      <c r="H87" s="129"/>
      <c r="I87" s="129"/>
      <c r="J87" s="118">
        <f t="shared" si="1"/>
        <v>0</v>
      </c>
    </row>
    <row r="88" spans="1:10">
      <c r="A88" s="128"/>
      <c r="B88" s="114"/>
      <c r="C88" s="115" t="str">
        <f>IF($B88="","",VLOOKUP(B88,Ref!$B:$C,2,FALSE))</f>
        <v/>
      </c>
      <c r="D88" s="163"/>
      <c r="E88" s="164"/>
      <c r="F88" s="165"/>
      <c r="G88" s="108"/>
      <c r="H88" s="129"/>
      <c r="I88" s="129"/>
      <c r="J88" s="118">
        <f t="shared" si="1"/>
        <v>0</v>
      </c>
    </row>
    <row r="89" spans="1:10">
      <c r="A89" s="128"/>
      <c r="B89" s="114"/>
      <c r="C89" s="115" t="str">
        <f>IF($B89="","",VLOOKUP(B89,Ref!$B:$C,2,FALSE))</f>
        <v/>
      </c>
      <c r="D89" s="163"/>
      <c r="E89" s="164"/>
      <c r="F89" s="165"/>
      <c r="G89" s="108"/>
      <c r="H89" s="129"/>
      <c r="I89" s="129"/>
      <c r="J89" s="118">
        <f t="shared" si="1"/>
        <v>0</v>
      </c>
    </row>
    <row r="90" spans="1:10">
      <c r="A90" s="128"/>
      <c r="B90" s="114"/>
      <c r="C90" s="115" t="str">
        <f>IF($B90="","",VLOOKUP(B90,Ref!$B:$C,2,FALSE))</f>
        <v/>
      </c>
      <c r="D90" s="163"/>
      <c r="E90" s="164"/>
      <c r="F90" s="165"/>
      <c r="G90" s="108"/>
      <c r="H90" s="129"/>
      <c r="I90" s="129"/>
      <c r="J90" s="118">
        <f t="shared" si="1"/>
        <v>0</v>
      </c>
    </row>
    <row r="91" spans="1:10">
      <c r="A91" s="128"/>
      <c r="B91" s="114"/>
      <c r="C91" s="115" t="str">
        <f>IF($B91="","",VLOOKUP(B91,Ref!$B:$C,2,FALSE))</f>
        <v/>
      </c>
      <c r="D91" s="163"/>
      <c r="E91" s="164"/>
      <c r="F91" s="165"/>
      <c r="G91" s="108"/>
      <c r="H91" s="129"/>
      <c r="I91" s="129"/>
      <c r="J91" s="118">
        <f t="shared" si="1"/>
        <v>0</v>
      </c>
    </row>
    <row r="92" spans="1:10">
      <c r="A92" s="128"/>
      <c r="B92" s="114"/>
      <c r="C92" s="115" t="str">
        <f>IF($B92="","",VLOOKUP(B92,Ref!$B:$C,2,FALSE))</f>
        <v/>
      </c>
      <c r="D92" s="163"/>
      <c r="E92" s="164"/>
      <c r="F92" s="165"/>
      <c r="G92" s="108"/>
      <c r="H92" s="129"/>
      <c r="I92" s="129"/>
      <c r="J92" s="118">
        <f t="shared" si="1"/>
        <v>0</v>
      </c>
    </row>
    <row r="93" spans="1:10">
      <c r="A93" s="128"/>
      <c r="B93" s="114"/>
      <c r="C93" s="115" t="str">
        <f>IF($B93="","",VLOOKUP(B93,Ref!$B:$C,2,FALSE))</f>
        <v/>
      </c>
      <c r="D93" s="163"/>
      <c r="E93" s="164"/>
      <c r="F93" s="165"/>
      <c r="G93" s="108"/>
      <c r="H93" s="129"/>
      <c r="I93" s="129"/>
      <c r="J93" s="118">
        <f t="shared" si="1"/>
        <v>0</v>
      </c>
    </row>
    <row r="94" spans="1:10">
      <c r="A94" s="128"/>
      <c r="B94" s="114"/>
      <c r="C94" s="115" t="str">
        <f>IF($B94="","",VLOOKUP(B94,Ref!$B:$C,2,FALSE))</f>
        <v/>
      </c>
      <c r="D94" s="163"/>
      <c r="E94" s="164"/>
      <c r="F94" s="165"/>
      <c r="G94" s="108"/>
      <c r="H94" s="129"/>
      <c r="I94" s="129"/>
      <c r="J94" s="118">
        <f t="shared" si="1"/>
        <v>0</v>
      </c>
    </row>
    <row r="95" spans="1:10">
      <c r="A95" s="128"/>
      <c r="B95" s="114"/>
      <c r="C95" s="115" t="str">
        <f>IF($B95="","",VLOOKUP(B95,Ref!$B:$C,2,FALSE))</f>
        <v/>
      </c>
      <c r="D95" s="163"/>
      <c r="E95" s="164"/>
      <c r="F95" s="165"/>
      <c r="G95" s="108"/>
      <c r="H95" s="129"/>
      <c r="I95" s="129"/>
      <c r="J95" s="118">
        <f t="shared" si="1"/>
        <v>0</v>
      </c>
    </row>
    <row r="96" spans="1:10">
      <c r="A96" s="128"/>
      <c r="B96" s="114"/>
      <c r="C96" s="115" t="str">
        <f>IF($B96="","",VLOOKUP(B96,Ref!$B:$C,2,FALSE))</f>
        <v/>
      </c>
      <c r="D96" s="163"/>
      <c r="E96" s="164"/>
      <c r="F96" s="165"/>
      <c r="G96" s="108"/>
      <c r="H96" s="129"/>
      <c r="I96" s="129"/>
      <c r="J96" s="118">
        <f t="shared" si="1"/>
        <v>0</v>
      </c>
    </row>
    <row r="97" spans="1:10">
      <c r="A97" s="128"/>
      <c r="B97" s="114"/>
      <c r="C97" s="115" t="str">
        <f>IF($B97="","",VLOOKUP(B97,Ref!$B:$C,2,FALSE))</f>
        <v/>
      </c>
      <c r="D97" s="163"/>
      <c r="E97" s="164"/>
      <c r="F97" s="165"/>
      <c r="G97" s="108"/>
      <c r="H97" s="129"/>
      <c r="I97" s="129"/>
      <c r="J97" s="118">
        <f t="shared" si="1"/>
        <v>0</v>
      </c>
    </row>
    <row r="98" spans="1:10">
      <c r="A98" s="128"/>
      <c r="B98" s="114"/>
      <c r="C98" s="115" t="str">
        <f>IF($B98="","",VLOOKUP(B98,Ref!$B:$C,2,FALSE))</f>
        <v/>
      </c>
      <c r="D98" s="163"/>
      <c r="E98" s="164"/>
      <c r="F98" s="165"/>
      <c r="G98" s="108"/>
      <c r="H98" s="129"/>
      <c r="I98" s="129"/>
      <c r="J98" s="118">
        <f t="shared" si="1"/>
        <v>0</v>
      </c>
    </row>
    <row r="99" spans="1:10">
      <c r="A99" s="128"/>
      <c r="B99" s="114"/>
      <c r="C99" s="115" t="str">
        <f>IF($B99="","",VLOOKUP(B99,Ref!$B:$C,2,FALSE))</f>
        <v/>
      </c>
      <c r="D99" s="163"/>
      <c r="E99" s="164"/>
      <c r="F99" s="165"/>
      <c r="G99" s="108"/>
      <c r="H99" s="129"/>
      <c r="I99" s="129"/>
      <c r="J99" s="118">
        <f t="shared" si="1"/>
        <v>0</v>
      </c>
    </row>
    <row r="100" spans="1:10">
      <c r="A100" s="128"/>
      <c r="B100" s="114"/>
      <c r="C100" s="115" t="str">
        <f>IF($B100="","",VLOOKUP(B100,Ref!$B:$C,2,FALSE))</f>
        <v/>
      </c>
      <c r="D100" s="163"/>
      <c r="E100" s="164"/>
      <c r="F100" s="165"/>
      <c r="G100" s="108"/>
      <c r="H100" s="129"/>
      <c r="I100" s="129"/>
      <c r="J100" s="118">
        <f t="shared" si="1"/>
        <v>0</v>
      </c>
    </row>
    <row r="101" spans="1:10">
      <c r="A101" s="128"/>
      <c r="B101" s="114"/>
      <c r="C101" s="115" t="str">
        <f>IF($B101="","",VLOOKUP(B101,Ref!$B:$C,2,FALSE))</f>
        <v/>
      </c>
      <c r="D101" s="163"/>
      <c r="E101" s="164"/>
      <c r="F101" s="165"/>
      <c r="G101" s="108"/>
      <c r="H101" s="129"/>
      <c r="I101" s="129"/>
      <c r="J101" s="118">
        <f t="shared" si="1"/>
        <v>0</v>
      </c>
    </row>
    <row r="102" spans="1:10">
      <c r="A102" s="128"/>
      <c r="B102" s="114"/>
      <c r="C102" s="115" t="str">
        <f>IF($B102="","",VLOOKUP(B102,Ref!$B:$C,2,FALSE))</f>
        <v/>
      </c>
      <c r="D102" s="163"/>
      <c r="E102" s="164"/>
      <c r="F102" s="165"/>
      <c r="G102" s="108"/>
      <c r="H102" s="129"/>
      <c r="I102" s="129"/>
      <c r="J102" s="118">
        <f t="shared" si="1"/>
        <v>0</v>
      </c>
    </row>
    <row r="103" spans="1:10">
      <c r="A103" s="128"/>
      <c r="B103" s="114"/>
      <c r="C103" s="115" t="str">
        <f>IF($B103="","",VLOOKUP(B103,Ref!$B:$C,2,FALSE))</f>
        <v/>
      </c>
      <c r="D103" s="163"/>
      <c r="E103" s="164"/>
      <c r="F103" s="165"/>
      <c r="G103" s="108"/>
      <c r="H103" s="129"/>
      <c r="I103" s="129"/>
      <c r="J103" s="118">
        <f t="shared" si="1"/>
        <v>0</v>
      </c>
    </row>
    <row r="104" spans="1:10">
      <c r="A104" s="128"/>
      <c r="B104" s="114"/>
      <c r="C104" s="115" t="str">
        <f>IF($B104="","",VLOOKUP(B104,Ref!$B:$C,2,FALSE))</f>
        <v/>
      </c>
      <c r="D104" s="163"/>
      <c r="E104" s="164"/>
      <c r="F104" s="165"/>
      <c r="G104" s="108"/>
      <c r="H104" s="129"/>
      <c r="I104" s="129"/>
      <c r="J104" s="118">
        <f t="shared" si="1"/>
        <v>0</v>
      </c>
    </row>
    <row r="105" spans="1:10">
      <c r="A105" s="128"/>
      <c r="B105" s="114"/>
      <c r="C105" s="115" t="str">
        <f>IF($B105="","",VLOOKUP(B105,Ref!$B:$C,2,FALSE))</f>
        <v/>
      </c>
      <c r="D105" s="163"/>
      <c r="E105" s="164"/>
      <c r="F105" s="165"/>
      <c r="G105" s="108"/>
      <c r="H105" s="129"/>
      <c r="I105" s="129"/>
      <c r="J105" s="118">
        <f t="shared" si="1"/>
        <v>0</v>
      </c>
    </row>
    <row r="106" spans="1:10">
      <c r="A106" s="128"/>
      <c r="B106" s="114"/>
      <c r="C106" s="115" t="str">
        <f>IF($B106="","",VLOOKUP(B106,Ref!$B:$C,2,FALSE))</f>
        <v/>
      </c>
      <c r="D106" s="163"/>
      <c r="E106" s="164"/>
      <c r="F106" s="165"/>
      <c r="G106" s="108"/>
      <c r="H106" s="129"/>
      <c r="I106" s="129"/>
      <c r="J106" s="118">
        <f t="shared" si="1"/>
        <v>0</v>
      </c>
    </row>
    <row r="107" spans="1:10">
      <c r="A107" s="128"/>
      <c r="B107" s="114"/>
      <c r="C107" s="115" t="str">
        <f>IF($B107="","",VLOOKUP(B107,Ref!$B:$C,2,FALSE))</f>
        <v/>
      </c>
      <c r="D107" s="163"/>
      <c r="E107" s="164"/>
      <c r="F107" s="165"/>
      <c r="G107" s="108"/>
      <c r="H107" s="129"/>
      <c r="I107" s="129"/>
      <c r="J107" s="118">
        <f t="shared" si="1"/>
        <v>0</v>
      </c>
    </row>
    <row r="108" spans="1:10">
      <c r="A108" s="128"/>
      <c r="B108" s="114"/>
      <c r="C108" s="115" t="str">
        <f>IF($B108="","",VLOOKUP(B108,Ref!$B:$C,2,FALSE))</f>
        <v/>
      </c>
      <c r="D108" s="163"/>
      <c r="E108" s="164"/>
      <c r="F108" s="165"/>
      <c r="G108" s="108"/>
      <c r="H108" s="129"/>
      <c r="I108" s="129"/>
      <c r="J108" s="118">
        <f t="shared" si="1"/>
        <v>0</v>
      </c>
    </row>
    <row r="109" spans="1:10">
      <c r="A109" s="128"/>
      <c r="B109" s="114"/>
      <c r="C109" s="115" t="str">
        <f>IF($B109="","",VLOOKUP(B109,Ref!$B:$C,2,FALSE))</f>
        <v/>
      </c>
      <c r="D109" s="163"/>
      <c r="E109" s="164"/>
      <c r="F109" s="165"/>
      <c r="G109" s="108"/>
      <c r="H109" s="129"/>
      <c r="I109" s="129"/>
      <c r="J109" s="118">
        <f t="shared" si="1"/>
        <v>0</v>
      </c>
    </row>
    <row r="110" spans="1:10">
      <c r="A110" s="128"/>
      <c r="B110" s="114"/>
      <c r="C110" s="115" t="str">
        <f>IF($B110="","",VLOOKUP(B110,Ref!$B:$C,2,FALSE))</f>
        <v/>
      </c>
      <c r="D110" s="163"/>
      <c r="E110" s="164"/>
      <c r="F110" s="165"/>
      <c r="G110" s="108"/>
      <c r="H110" s="129"/>
      <c r="I110" s="129"/>
      <c r="J110" s="118">
        <f t="shared" si="1"/>
        <v>0</v>
      </c>
    </row>
    <row r="111" spans="1:10">
      <c r="A111" s="128"/>
      <c r="B111" s="114"/>
      <c r="C111" s="115" t="str">
        <f>IF($B111="","",VLOOKUP(B111,Ref!$B:$C,2,FALSE))</f>
        <v/>
      </c>
      <c r="D111" s="163"/>
      <c r="E111" s="164"/>
      <c r="F111" s="165"/>
      <c r="G111" s="108"/>
      <c r="H111" s="129"/>
      <c r="I111" s="129"/>
      <c r="J111" s="118">
        <f t="shared" si="1"/>
        <v>0</v>
      </c>
    </row>
    <row r="112" spans="1:10">
      <c r="A112" s="128"/>
      <c r="B112" s="114"/>
      <c r="C112" s="115" t="str">
        <f>IF($B112="","",VLOOKUP(B112,Ref!$B:$C,2,FALSE))</f>
        <v/>
      </c>
      <c r="D112" s="163"/>
      <c r="E112" s="164"/>
      <c r="F112" s="165"/>
      <c r="G112" s="108"/>
      <c r="H112" s="129"/>
      <c r="I112" s="129"/>
      <c r="J112" s="118">
        <f t="shared" si="1"/>
        <v>0</v>
      </c>
    </row>
    <row r="113" spans="1:10">
      <c r="A113" s="128"/>
      <c r="B113" s="114"/>
      <c r="C113" s="115" t="str">
        <f>IF($B113="","",VLOOKUP(B113,Ref!$B:$C,2,FALSE))</f>
        <v/>
      </c>
      <c r="D113" s="163"/>
      <c r="E113" s="164"/>
      <c r="F113" s="165"/>
      <c r="G113" s="108"/>
      <c r="H113" s="129"/>
      <c r="I113" s="129"/>
      <c r="J113" s="118">
        <f t="shared" si="1"/>
        <v>0</v>
      </c>
    </row>
    <row r="114" spans="1:10">
      <c r="A114" s="128"/>
      <c r="B114" s="114"/>
      <c r="C114" s="115" t="str">
        <f>IF($B114="","",VLOOKUP(B114,Ref!$B:$C,2,FALSE))</f>
        <v/>
      </c>
      <c r="D114" s="163"/>
      <c r="E114" s="164"/>
      <c r="F114" s="165"/>
      <c r="G114" s="108"/>
      <c r="H114" s="129"/>
      <c r="I114" s="129"/>
      <c r="J114" s="118">
        <f t="shared" si="1"/>
        <v>0</v>
      </c>
    </row>
    <row r="115" spans="1:10">
      <c r="A115" s="128"/>
      <c r="B115" s="114"/>
      <c r="C115" s="115" t="str">
        <f>IF($B115="","",VLOOKUP(B115,Ref!$B:$C,2,FALSE))</f>
        <v/>
      </c>
      <c r="D115" s="163"/>
      <c r="E115" s="164"/>
      <c r="F115" s="165"/>
      <c r="G115" s="108"/>
      <c r="H115" s="129"/>
      <c r="I115" s="129"/>
      <c r="J115" s="118">
        <f t="shared" si="1"/>
        <v>0</v>
      </c>
    </row>
    <row r="116" spans="1:10">
      <c r="A116" s="128"/>
      <c r="B116" s="114"/>
      <c r="C116" s="115" t="str">
        <f>IF($B116="","",VLOOKUP(B116,Ref!$B:$C,2,FALSE))</f>
        <v/>
      </c>
      <c r="D116" s="163"/>
      <c r="E116" s="164"/>
      <c r="F116" s="165"/>
      <c r="G116" s="108"/>
      <c r="H116" s="129"/>
      <c r="I116" s="129"/>
      <c r="J116" s="118">
        <f t="shared" si="1"/>
        <v>0</v>
      </c>
    </row>
    <row r="117" spans="1:10">
      <c r="A117" s="128"/>
      <c r="B117" s="114"/>
      <c r="C117" s="115" t="str">
        <f>IF($B117="","",VLOOKUP(B117,Ref!$B:$C,2,FALSE))</f>
        <v/>
      </c>
      <c r="D117" s="163"/>
      <c r="E117" s="164"/>
      <c r="F117" s="165"/>
      <c r="G117" s="108"/>
      <c r="H117" s="129"/>
      <c r="I117" s="129"/>
      <c r="J117" s="118">
        <f t="shared" si="1"/>
        <v>0</v>
      </c>
    </row>
    <row r="118" spans="1:10">
      <c r="A118" s="128"/>
      <c r="B118" s="114"/>
      <c r="C118" s="115" t="str">
        <f>IF($B118="","",VLOOKUP(B118,Ref!$B:$C,2,FALSE))</f>
        <v/>
      </c>
      <c r="D118" s="163"/>
      <c r="E118" s="164"/>
      <c r="F118" s="165"/>
      <c r="G118" s="108"/>
      <c r="H118" s="129"/>
      <c r="I118" s="129"/>
      <c r="J118" s="118">
        <f t="shared" si="1"/>
        <v>0</v>
      </c>
    </row>
    <row r="119" spans="1:10">
      <c r="A119" s="128"/>
      <c r="B119" s="114"/>
      <c r="C119" s="115" t="str">
        <f>IF($B119="","",VLOOKUP(B119,Ref!$B:$C,2,FALSE))</f>
        <v/>
      </c>
      <c r="D119" s="163"/>
      <c r="E119" s="164"/>
      <c r="F119" s="165"/>
      <c r="G119" s="108"/>
      <c r="H119" s="129"/>
      <c r="I119" s="129"/>
      <c r="J119" s="118">
        <f t="shared" si="1"/>
        <v>0</v>
      </c>
    </row>
    <row r="120" spans="1:10">
      <c r="A120" s="128"/>
      <c r="B120" s="114"/>
      <c r="C120" s="115" t="str">
        <f>IF($B120="","",VLOOKUP(B120,Ref!$B:$C,2,FALSE))</f>
        <v/>
      </c>
      <c r="D120" s="163"/>
      <c r="E120" s="164"/>
      <c r="F120" s="165"/>
      <c r="G120" s="108"/>
      <c r="H120" s="129"/>
      <c r="I120" s="129"/>
      <c r="J120" s="118">
        <f t="shared" si="1"/>
        <v>0</v>
      </c>
    </row>
    <row r="121" spans="1:10">
      <c r="A121" s="128"/>
      <c r="B121" s="114"/>
      <c r="C121" s="115" t="str">
        <f>IF($B121="","",VLOOKUP(B121,Ref!$B:$C,2,FALSE))</f>
        <v/>
      </c>
      <c r="D121" s="163"/>
      <c r="E121" s="164"/>
      <c r="F121" s="165"/>
      <c r="G121" s="108"/>
      <c r="H121" s="129"/>
      <c r="I121" s="129"/>
      <c r="J121" s="118">
        <f t="shared" si="1"/>
        <v>0</v>
      </c>
    </row>
    <row r="122" spans="1:10">
      <c r="A122" s="128"/>
      <c r="B122" s="114"/>
      <c r="C122" s="115" t="str">
        <f>IF($B122="","",VLOOKUP(B122,Ref!$B:$C,2,FALSE))</f>
        <v/>
      </c>
      <c r="D122" s="163"/>
      <c r="E122" s="164"/>
      <c r="F122" s="165"/>
      <c r="G122" s="108"/>
      <c r="H122" s="129"/>
      <c r="I122" s="129"/>
      <c r="J122" s="118">
        <f t="shared" si="1"/>
        <v>0</v>
      </c>
    </row>
    <row r="123" spans="1:10">
      <c r="A123" s="128"/>
      <c r="B123" s="114"/>
      <c r="C123" s="115" t="str">
        <f>IF($B123="","",VLOOKUP(B123,Ref!$B:$C,2,FALSE))</f>
        <v/>
      </c>
      <c r="D123" s="163"/>
      <c r="E123" s="164"/>
      <c r="F123" s="165"/>
      <c r="G123" s="108"/>
      <c r="H123" s="129"/>
      <c r="I123" s="129"/>
      <c r="J123" s="118">
        <f t="shared" si="1"/>
        <v>0</v>
      </c>
    </row>
    <row r="124" spans="1:10">
      <c r="A124" s="128"/>
      <c r="B124" s="114"/>
      <c r="C124" s="115" t="str">
        <f>IF($B124="","",VLOOKUP(B124,Ref!$B:$C,2,FALSE))</f>
        <v/>
      </c>
      <c r="D124" s="163"/>
      <c r="E124" s="164"/>
      <c r="F124" s="165"/>
      <c r="G124" s="108"/>
      <c r="H124" s="129"/>
      <c r="I124" s="129"/>
      <c r="J124" s="118">
        <f t="shared" si="1"/>
        <v>0</v>
      </c>
    </row>
    <row r="125" spans="1:10">
      <c r="A125" s="128"/>
      <c r="B125" s="114"/>
      <c r="C125" s="115" t="str">
        <f>IF($B125="","",VLOOKUP(B125,Ref!$B:$C,2,FALSE))</f>
        <v/>
      </c>
      <c r="D125" s="163"/>
      <c r="E125" s="164"/>
      <c r="F125" s="165"/>
      <c r="G125" s="108"/>
      <c r="H125" s="129"/>
      <c r="I125" s="129"/>
      <c r="J125" s="118">
        <f t="shared" si="1"/>
        <v>0</v>
      </c>
    </row>
    <row r="126" spans="1:10">
      <c r="A126" s="128"/>
      <c r="B126" s="114"/>
      <c r="C126" s="115" t="str">
        <f>IF($B126="","",VLOOKUP(B126,Ref!$B:$C,2,FALSE))</f>
        <v/>
      </c>
      <c r="D126" s="163"/>
      <c r="E126" s="164"/>
      <c r="F126" s="165"/>
      <c r="G126" s="108"/>
      <c r="H126" s="129"/>
      <c r="I126" s="129"/>
      <c r="J126" s="118">
        <f t="shared" si="1"/>
        <v>0</v>
      </c>
    </row>
    <row r="127" spans="1:10">
      <c r="A127" s="128"/>
      <c r="B127" s="114"/>
      <c r="C127" s="115" t="str">
        <f>IF($B127="","",VLOOKUP(B127,Ref!$B:$C,2,FALSE))</f>
        <v/>
      </c>
      <c r="D127" s="163"/>
      <c r="E127" s="164"/>
      <c r="F127" s="165"/>
      <c r="G127" s="108"/>
      <c r="H127" s="129"/>
      <c r="I127" s="129"/>
      <c r="J127" s="118">
        <f t="shared" si="1"/>
        <v>0</v>
      </c>
    </row>
    <row r="128" spans="1:10">
      <c r="A128" s="128"/>
      <c r="B128" s="114"/>
      <c r="C128" s="115" t="str">
        <f>IF($B128="","",VLOOKUP(B128,Ref!$B:$C,2,FALSE))</f>
        <v/>
      </c>
      <c r="D128" s="163"/>
      <c r="E128" s="164"/>
      <c r="F128" s="165"/>
      <c r="G128" s="108"/>
      <c r="H128" s="129"/>
      <c r="I128" s="129"/>
      <c r="J128" s="118">
        <f t="shared" si="1"/>
        <v>0</v>
      </c>
    </row>
    <row r="129" spans="1:10">
      <c r="A129" s="128"/>
      <c r="B129" s="114"/>
      <c r="C129" s="115" t="str">
        <f>IF($B129="","",VLOOKUP(B129,Ref!$B:$C,2,FALSE))</f>
        <v/>
      </c>
      <c r="D129" s="163"/>
      <c r="E129" s="164"/>
      <c r="F129" s="165"/>
      <c r="G129" s="108"/>
      <c r="H129" s="129"/>
      <c r="I129" s="129"/>
      <c r="J129" s="118">
        <f t="shared" si="1"/>
        <v>0</v>
      </c>
    </row>
    <row r="130" spans="1:10">
      <c r="A130" s="128"/>
      <c r="B130" s="114"/>
      <c r="C130" s="115" t="str">
        <f>IF($B130="","",VLOOKUP(B130,Ref!$B:$C,2,FALSE))</f>
        <v/>
      </c>
      <c r="D130" s="163"/>
      <c r="E130" s="164"/>
      <c r="F130" s="165"/>
      <c r="G130" s="108"/>
      <c r="H130" s="129"/>
      <c r="I130" s="129"/>
      <c r="J130" s="118">
        <f t="shared" si="1"/>
        <v>0</v>
      </c>
    </row>
    <row r="131" spans="1:10">
      <c r="A131" s="128"/>
      <c r="B131" s="114"/>
      <c r="C131" s="115" t="str">
        <f>IF($B131="","",VLOOKUP(B131,Ref!$B:$C,2,FALSE))</f>
        <v/>
      </c>
      <c r="D131" s="163"/>
      <c r="E131" s="164"/>
      <c r="F131" s="165"/>
      <c r="G131" s="108"/>
      <c r="H131" s="129"/>
      <c r="I131" s="129"/>
      <c r="J131" s="118">
        <f t="shared" ref="J131:J194" si="2">J130+H131-I131</f>
        <v>0</v>
      </c>
    </row>
    <row r="132" spans="1:10">
      <c r="A132" s="128"/>
      <c r="B132" s="114"/>
      <c r="C132" s="115" t="str">
        <f>IF($B132="","",VLOOKUP(B132,Ref!$B:$C,2,FALSE))</f>
        <v/>
      </c>
      <c r="D132" s="163"/>
      <c r="E132" s="164"/>
      <c r="F132" s="165"/>
      <c r="G132" s="108"/>
      <c r="H132" s="129"/>
      <c r="I132" s="129"/>
      <c r="J132" s="118">
        <f t="shared" si="2"/>
        <v>0</v>
      </c>
    </row>
    <row r="133" spans="1:10">
      <c r="A133" s="128"/>
      <c r="B133" s="114"/>
      <c r="C133" s="115" t="str">
        <f>IF($B133="","",VLOOKUP(B133,Ref!$B:$C,2,FALSE))</f>
        <v/>
      </c>
      <c r="D133" s="163"/>
      <c r="E133" s="164"/>
      <c r="F133" s="165"/>
      <c r="G133" s="108"/>
      <c r="H133" s="129"/>
      <c r="I133" s="129"/>
      <c r="J133" s="118">
        <f t="shared" si="2"/>
        <v>0</v>
      </c>
    </row>
    <row r="134" spans="1:10">
      <c r="A134" s="128"/>
      <c r="B134" s="114"/>
      <c r="C134" s="115" t="str">
        <f>IF($B134="","",VLOOKUP(B134,Ref!$B:$C,2,FALSE))</f>
        <v/>
      </c>
      <c r="D134" s="163"/>
      <c r="E134" s="164"/>
      <c r="F134" s="165"/>
      <c r="G134" s="108"/>
      <c r="H134" s="129"/>
      <c r="I134" s="129"/>
      <c r="J134" s="118">
        <f t="shared" si="2"/>
        <v>0</v>
      </c>
    </row>
    <row r="135" spans="1:10">
      <c r="A135" s="128"/>
      <c r="B135" s="114"/>
      <c r="C135" s="115" t="str">
        <f>IF($B135="","",VLOOKUP(B135,Ref!$B:$C,2,FALSE))</f>
        <v/>
      </c>
      <c r="D135" s="163"/>
      <c r="E135" s="164"/>
      <c r="F135" s="165"/>
      <c r="G135" s="108"/>
      <c r="H135" s="129"/>
      <c r="I135" s="129"/>
      <c r="J135" s="118">
        <f t="shared" si="2"/>
        <v>0</v>
      </c>
    </row>
    <row r="136" spans="1:10">
      <c r="A136" s="128"/>
      <c r="B136" s="114"/>
      <c r="C136" s="115" t="str">
        <f>IF($B136="","",VLOOKUP(B136,Ref!$B:$C,2,FALSE))</f>
        <v/>
      </c>
      <c r="D136" s="163"/>
      <c r="E136" s="164"/>
      <c r="F136" s="165"/>
      <c r="G136" s="108"/>
      <c r="H136" s="129"/>
      <c r="I136" s="129"/>
      <c r="J136" s="118">
        <f t="shared" si="2"/>
        <v>0</v>
      </c>
    </row>
    <row r="137" spans="1:10">
      <c r="A137" s="128"/>
      <c r="B137" s="114"/>
      <c r="C137" s="115" t="str">
        <f>IF($B137="","",VLOOKUP(B137,Ref!$B:$C,2,FALSE))</f>
        <v/>
      </c>
      <c r="D137" s="163"/>
      <c r="E137" s="164"/>
      <c r="F137" s="165"/>
      <c r="G137" s="108"/>
      <c r="H137" s="129"/>
      <c r="I137" s="129"/>
      <c r="J137" s="118">
        <f t="shared" si="2"/>
        <v>0</v>
      </c>
    </row>
    <row r="138" spans="1:10">
      <c r="A138" s="128"/>
      <c r="B138" s="114"/>
      <c r="C138" s="115" t="str">
        <f>IF($B138="","",VLOOKUP(B138,Ref!$B:$C,2,FALSE))</f>
        <v/>
      </c>
      <c r="D138" s="163"/>
      <c r="E138" s="164"/>
      <c r="F138" s="165"/>
      <c r="G138" s="108"/>
      <c r="H138" s="129"/>
      <c r="I138" s="129"/>
      <c r="J138" s="118">
        <f t="shared" si="2"/>
        <v>0</v>
      </c>
    </row>
    <row r="139" spans="1:10">
      <c r="A139" s="128"/>
      <c r="B139" s="114"/>
      <c r="C139" s="115" t="str">
        <f>IF($B139="","",VLOOKUP(B139,Ref!$B:$C,2,FALSE))</f>
        <v/>
      </c>
      <c r="D139" s="163"/>
      <c r="E139" s="164"/>
      <c r="F139" s="165"/>
      <c r="G139" s="108"/>
      <c r="H139" s="129"/>
      <c r="I139" s="129"/>
      <c r="J139" s="118">
        <f t="shared" si="2"/>
        <v>0</v>
      </c>
    </row>
    <row r="140" spans="1:10">
      <c r="A140" s="128"/>
      <c r="B140" s="114"/>
      <c r="C140" s="115" t="str">
        <f>IF($B140="","",VLOOKUP(B140,Ref!$B:$C,2,FALSE))</f>
        <v/>
      </c>
      <c r="D140" s="163"/>
      <c r="E140" s="164"/>
      <c r="F140" s="165"/>
      <c r="G140" s="108"/>
      <c r="H140" s="129"/>
      <c r="I140" s="129"/>
      <c r="J140" s="118">
        <f t="shared" si="2"/>
        <v>0</v>
      </c>
    </row>
    <row r="141" spans="1:10">
      <c r="A141" s="128"/>
      <c r="B141" s="114"/>
      <c r="C141" s="115" t="str">
        <f>IF($B141="","",VLOOKUP(B141,Ref!$B:$C,2,FALSE))</f>
        <v/>
      </c>
      <c r="D141" s="163"/>
      <c r="E141" s="164"/>
      <c r="F141" s="165"/>
      <c r="G141" s="108"/>
      <c r="H141" s="129"/>
      <c r="I141" s="129"/>
      <c r="J141" s="118">
        <f t="shared" si="2"/>
        <v>0</v>
      </c>
    </row>
    <row r="142" spans="1:10">
      <c r="A142" s="128"/>
      <c r="B142" s="114"/>
      <c r="C142" s="115" t="str">
        <f>IF($B142="","",VLOOKUP(B142,Ref!$B:$C,2,FALSE))</f>
        <v/>
      </c>
      <c r="D142" s="163"/>
      <c r="E142" s="164"/>
      <c r="F142" s="165"/>
      <c r="G142" s="108"/>
      <c r="H142" s="129"/>
      <c r="I142" s="129"/>
      <c r="J142" s="118">
        <f t="shared" si="2"/>
        <v>0</v>
      </c>
    </row>
    <row r="143" spans="1:10">
      <c r="A143" s="128"/>
      <c r="B143" s="114"/>
      <c r="C143" s="115" t="str">
        <f>IF($B143="","",VLOOKUP(B143,Ref!$B:$C,2,FALSE))</f>
        <v/>
      </c>
      <c r="D143" s="163"/>
      <c r="E143" s="164"/>
      <c r="F143" s="165"/>
      <c r="G143" s="108"/>
      <c r="H143" s="129"/>
      <c r="I143" s="129"/>
      <c r="J143" s="118">
        <f t="shared" si="2"/>
        <v>0</v>
      </c>
    </row>
    <row r="144" spans="1:10">
      <c r="A144" s="128"/>
      <c r="B144" s="114"/>
      <c r="C144" s="115" t="str">
        <f>IF($B144="","",VLOOKUP(B144,Ref!$B:$C,2,FALSE))</f>
        <v/>
      </c>
      <c r="D144" s="163"/>
      <c r="E144" s="164"/>
      <c r="F144" s="165"/>
      <c r="G144" s="108"/>
      <c r="H144" s="129"/>
      <c r="I144" s="129"/>
      <c r="J144" s="118">
        <f t="shared" si="2"/>
        <v>0</v>
      </c>
    </row>
    <row r="145" spans="1:10">
      <c r="A145" s="128"/>
      <c r="B145" s="114"/>
      <c r="C145" s="115" t="str">
        <f>IF($B145="","",VLOOKUP(B145,Ref!$B:$C,2,FALSE))</f>
        <v/>
      </c>
      <c r="D145" s="163"/>
      <c r="E145" s="164"/>
      <c r="F145" s="165"/>
      <c r="G145" s="108"/>
      <c r="H145" s="129"/>
      <c r="I145" s="129"/>
      <c r="J145" s="118">
        <f t="shared" si="2"/>
        <v>0</v>
      </c>
    </row>
    <row r="146" spans="1:10">
      <c r="A146" s="128"/>
      <c r="B146" s="114"/>
      <c r="C146" s="115" t="str">
        <f>IF($B146="","",VLOOKUP(B146,Ref!$B:$C,2,FALSE))</f>
        <v/>
      </c>
      <c r="D146" s="163"/>
      <c r="E146" s="164"/>
      <c r="F146" s="165"/>
      <c r="G146" s="108"/>
      <c r="H146" s="129"/>
      <c r="I146" s="129"/>
      <c r="J146" s="118">
        <f t="shared" si="2"/>
        <v>0</v>
      </c>
    </row>
    <row r="147" spans="1:10">
      <c r="A147" s="128"/>
      <c r="B147" s="114"/>
      <c r="C147" s="115" t="str">
        <f>IF($B147="","",VLOOKUP(B147,Ref!$B:$C,2,FALSE))</f>
        <v/>
      </c>
      <c r="D147" s="163"/>
      <c r="E147" s="164"/>
      <c r="F147" s="165"/>
      <c r="G147" s="108"/>
      <c r="H147" s="129"/>
      <c r="I147" s="129"/>
      <c r="J147" s="118">
        <f t="shared" si="2"/>
        <v>0</v>
      </c>
    </row>
    <row r="148" spans="1:10">
      <c r="A148" s="128"/>
      <c r="B148" s="114"/>
      <c r="C148" s="115" t="str">
        <f>IF($B148="","",VLOOKUP(B148,Ref!$B:$C,2,FALSE))</f>
        <v/>
      </c>
      <c r="D148" s="163"/>
      <c r="E148" s="164"/>
      <c r="F148" s="165"/>
      <c r="G148" s="108"/>
      <c r="H148" s="129"/>
      <c r="I148" s="129"/>
      <c r="J148" s="118">
        <f t="shared" si="2"/>
        <v>0</v>
      </c>
    </row>
    <row r="149" spans="1:10">
      <c r="A149" s="128"/>
      <c r="B149" s="114"/>
      <c r="C149" s="115" t="str">
        <f>IF($B149="","",VLOOKUP(B149,Ref!$B:$C,2,FALSE))</f>
        <v/>
      </c>
      <c r="D149" s="163"/>
      <c r="E149" s="164"/>
      <c r="F149" s="165"/>
      <c r="G149" s="108"/>
      <c r="H149" s="129"/>
      <c r="I149" s="129"/>
      <c r="J149" s="118">
        <f t="shared" si="2"/>
        <v>0</v>
      </c>
    </row>
    <row r="150" spans="1:10">
      <c r="A150" s="128"/>
      <c r="B150" s="114"/>
      <c r="C150" s="115" t="str">
        <f>IF($B150="","",VLOOKUP(B150,Ref!$B:$C,2,FALSE))</f>
        <v/>
      </c>
      <c r="D150" s="163"/>
      <c r="E150" s="164"/>
      <c r="F150" s="165"/>
      <c r="G150" s="108"/>
      <c r="H150" s="129"/>
      <c r="I150" s="129"/>
      <c r="J150" s="118">
        <f t="shared" si="2"/>
        <v>0</v>
      </c>
    </row>
    <row r="151" spans="1:10">
      <c r="A151" s="128"/>
      <c r="B151" s="114"/>
      <c r="C151" s="115" t="str">
        <f>IF($B151="","",VLOOKUP(B151,Ref!$B:$C,2,FALSE))</f>
        <v/>
      </c>
      <c r="D151" s="163"/>
      <c r="E151" s="164"/>
      <c r="F151" s="165"/>
      <c r="G151" s="108"/>
      <c r="H151" s="129"/>
      <c r="I151" s="129"/>
      <c r="J151" s="118">
        <f t="shared" si="2"/>
        <v>0</v>
      </c>
    </row>
    <row r="152" spans="1:10">
      <c r="A152" s="128"/>
      <c r="B152" s="114"/>
      <c r="C152" s="115" t="str">
        <f>IF($B152="","",VLOOKUP(B152,Ref!$B:$C,2,FALSE))</f>
        <v/>
      </c>
      <c r="D152" s="163"/>
      <c r="E152" s="164"/>
      <c r="F152" s="165"/>
      <c r="G152" s="108"/>
      <c r="H152" s="129"/>
      <c r="I152" s="129"/>
      <c r="J152" s="118">
        <f t="shared" si="2"/>
        <v>0</v>
      </c>
    </row>
    <row r="153" spans="1:10">
      <c r="A153" s="128"/>
      <c r="B153" s="114"/>
      <c r="C153" s="115" t="str">
        <f>IF($B153="","",VLOOKUP(B153,Ref!$B:$C,2,FALSE))</f>
        <v/>
      </c>
      <c r="D153" s="163"/>
      <c r="E153" s="164"/>
      <c r="F153" s="165"/>
      <c r="G153" s="108"/>
      <c r="H153" s="129"/>
      <c r="I153" s="129"/>
      <c r="J153" s="118">
        <f t="shared" si="2"/>
        <v>0</v>
      </c>
    </row>
    <row r="154" spans="1:10">
      <c r="A154" s="128"/>
      <c r="B154" s="114"/>
      <c r="C154" s="115" t="str">
        <f>IF($B154="","",VLOOKUP(B154,Ref!$B:$C,2,FALSE))</f>
        <v/>
      </c>
      <c r="D154" s="163"/>
      <c r="E154" s="164"/>
      <c r="F154" s="165"/>
      <c r="G154" s="108"/>
      <c r="H154" s="129"/>
      <c r="I154" s="129"/>
      <c r="J154" s="118">
        <f t="shared" si="2"/>
        <v>0</v>
      </c>
    </row>
    <row r="155" spans="1:10">
      <c r="A155" s="128"/>
      <c r="B155" s="114"/>
      <c r="C155" s="115" t="str">
        <f>IF($B155="","",VLOOKUP(B155,Ref!$B:$C,2,FALSE))</f>
        <v/>
      </c>
      <c r="D155" s="163"/>
      <c r="E155" s="164"/>
      <c r="F155" s="165"/>
      <c r="G155" s="108"/>
      <c r="H155" s="129"/>
      <c r="I155" s="129"/>
      <c r="J155" s="118">
        <f t="shared" si="2"/>
        <v>0</v>
      </c>
    </row>
    <row r="156" spans="1:10">
      <c r="A156" s="128"/>
      <c r="B156" s="114"/>
      <c r="C156" s="115" t="str">
        <f>IF($B156="","",VLOOKUP(B156,Ref!$B:$C,2,FALSE))</f>
        <v/>
      </c>
      <c r="D156" s="163"/>
      <c r="E156" s="164"/>
      <c r="F156" s="165"/>
      <c r="G156" s="108"/>
      <c r="H156" s="129"/>
      <c r="I156" s="129"/>
      <c r="J156" s="118">
        <f t="shared" si="2"/>
        <v>0</v>
      </c>
    </row>
    <row r="157" spans="1:10">
      <c r="A157" s="128"/>
      <c r="B157" s="114"/>
      <c r="C157" s="115" t="str">
        <f>IF($B157="","",VLOOKUP(B157,Ref!$B:$C,2,FALSE))</f>
        <v/>
      </c>
      <c r="D157" s="163"/>
      <c r="E157" s="164"/>
      <c r="F157" s="165"/>
      <c r="G157" s="108"/>
      <c r="H157" s="129"/>
      <c r="I157" s="129"/>
      <c r="J157" s="118">
        <f t="shared" si="2"/>
        <v>0</v>
      </c>
    </row>
    <row r="158" spans="1:10">
      <c r="A158" s="128"/>
      <c r="B158" s="114"/>
      <c r="C158" s="115" t="str">
        <f>IF($B158="","",VLOOKUP(B158,Ref!$B:$C,2,FALSE))</f>
        <v/>
      </c>
      <c r="D158" s="163"/>
      <c r="E158" s="164"/>
      <c r="F158" s="165"/>
      <c r="G158" s="108"/>
      <c r="H158" s="129"/>
      <c r="I158" s="129"/>
      <c r="J158" s="118">
        <f t="shared" si="2"/>
        <v>0</v>
      </c>
    </row>
    <row r="159" spans="1:10">
      <c r="A159" s="128"/>
      <c r="B159" s="114"/>
      <c r="C159" s="115" t="str">
        <f>IF($B159="","",VLOOKUP(B159,Ref!$B:$C,2,FALSE))</f>
        <v/>
      </c>
      <c r="D159" s="163"/>
      <c r="E159" s="164"/>
      <c r="F159" s="165"/>
      <c r="G159" s="108"/>
      <c r="H159" s="129"/>
      <c r="I159" s="129"/>
      <c r="J159" s="118">
        <f t="shared" si="2"/>
        <v>0</v>
      </c>
    </row>
    <row r="160" spans="1:10">
      <c r="A160" s="128"/>
      <c r="B160" s="114"/>
      <c r="C160" s="115" t="str">
        <f>IF($B160="","",VLOOKUP(B160,Ref!$B:$C,2,FALSE))</f>
        <v/>
      </c>
      <c r="D160" s="163"/>
      <c r="E160" s="164"/>
      <c r="F160" s="165"/>
      <c r="G160" s="108"/>
      <c r="H160" s="129"/>
      <c r="I160" s="129"/>
      <c r="J160" s="118">
        <f t="shared" si="2"/>
        <v>0</v>
      </c>
    </row>
    <row r="161" spans="1:10">
      <c r="A161" s="128"/>
      <c r="B161" s="114"/>
      <c r="C161" s="115" t="str">
        <f>IF($B161="","",VLOOKUP(B161,Ref!$B:$C,2,FALSE))</f>
        <v/>
      </c>
      <c r="D161" s="163"/>
      <c r="E161" s="164"/>
      <c r="F161" s="165"/>
      <c r="G161" s="108"/>
      <c r="H161" s="129"/>
      <c r="I161" s="129"/>
      <c r="J161" s="118">
        <f t="shared" si="2"/>
        <v>0</v>
      </c>
    </row>
    <row r="162" spans="1:10">
      <c r="A162" s="128"/>
      <c r="B162" s="114"/>
      <c r="C162" s="115" t="str">
        <f>IF($B162="","",VLOOKUP(B162,Ref!$B:$C,2,FALSE))</f>
        <v/>
      </c>
      <c r="D162" s="163"/>
      <c r="E162" s="164"/>
      <c r="F162" s="165"/>
      <c r="G162" s="108"/>
      <c r="H162" s="129"/>
      <c r="I162" s="129"/>
      <c r="J162" s="118">
        <f t="shared" si="2"/>
        <v>0</v>
      </c>
    </row>
    <row r="163" spans="1:10">
      <c r="A163" s="128"/>
      <c r="B163" s="114"/>
      <c r="C163" s="115" t="str">
        <f>IF($B163="","",VLOOKUP(B163,Ref!$B:$C,2,FALSE))</f>
        <v/>
      </c>
      <c r="D163" s="163"/>
      <c r="E163" s="164"/>
      <c r="F163" s="165"/>
      <c r="G163" s="108"/>
      <c r="H163" s="129"/>
      <c r="I163" s="129"/>
      <c r="J163" s="118">
        <f t="shared" si="2"/>
        <v>0</v>
      </c>
    </row>
    <row r="164" spans="1:10">
      <c r="A164" s="128"/>
      <c r="B164" s="114"/>
      <c r="C164" s="115" t="str">
        <f>IF($B164="","",VLOOKUP(B164,Ref!$B:$C,2,FALSE))</f>
        <v/>
      </c>
      <c r="D164" s="163"/>
      <c r="E164" s="164"/>
      <c r="F164" s="165"/>
      <c r="G164" s="108"/>
      <c r="H164" s="129"/>
      <c r="I164" s="129"/>
      <c r="J164" s="118">
        <f t="shared" si="2"/>
        <v>0</v>
      </c>
    </row>
    <row r="165" spans="1:10">
      <c r="A165" s="128"/>
      <c r="B165" s="114"/>
      <c r="C165" s="115" t="str">
        <f>IF($B165="","",VLOOKUP(B165,Ref!$B:$C,2,FALSE))</f>
        <v/>
      </c>
      <c r="D165" s="163"/>
      <c r="E165" s="164"/>
      <c r="F165" s="165"/>
      <c r="G165" s="108"/>
      <c r="H165" s="129"/>
      <c r="I165" s="129"/>
      <c r="J165" s="118">
        <f t="shared" si="2"/>
        <v>0</v>
      </c>
    </row>
    <row r="166" spans="1:10">
      <c r="A166" s="128"/>
      <c r="B166" s="114"/>
      <c r="C166" s="115" t="str">
        <f>IF($B166="","",VLOOKUP(B166,Ref!$B:$C,2,FALSE))</f>
        <v/>
      </c>
      <c r="D166" s="163"/>
      <c r="E166" s="164"/>
      <c r="F166" s="165"/>
      <c r="G166" s="108"/>
      <c r="H166" s="129"/>
      <c r="I166" s="129"/>
      <c r="J166" s="118">
        <f t="shared" si="2"/>
        <v>0</v>
      </c>
    </row>
    <row r="167" spans="1:10">
      <c r="A167" s="128"/>
      <c r="B167" s="114"/>
      <c r="C167" s="115" t="str">
        <f>IF($B167="","",VLOOKUP(B167,Ref!$B:$C,2,FALSE))</f>
        <v/>
      </c>
      <c r="D167" s="163"/>
      <c r="E167" s="164"/>
      <c r="F167" s="165"/>
      <c r="G167" s="108"/>
      <c r="H167" s="129"/>
      <c r="I167" s="129"/>
      <c r="J167" s="118">
        <f t="shared" si="2"/>
        <v>0</v>
      </c>
    </row>
    <row r="168" spans="1:10">
      <c r="A168" s="128"/>
      <c r="B168" s="114"/>
      <c r="C168" s="115" t="str">
        <f>IF($B168="","",VLOOKUP(B168,Ref!$B:$C,2,FALSE))</f>
        <v/>
      </c>
      <c r="D168" s="163"/>
      <c r="E168" s="164"/>
      <c r="F168" s="165"/>
      <c r="G168" s="108"/>
      <c r="H168" s="129"/>
      <c r="I168" s="129"/>
      <c r="J168" s="118">
        <f t="shared" si="2"/>
        <v>0</v>
      </c>
    </row>
    <row r="169" spans="1:10">
      <c r="A169" s="128"/>
      <c r="B169" s="114"/>
      <c r="C169" s="115" t="str">
        <f>IF($B169="","",VLOOKUP(B169,Ref!$B:$C,2,FALSE))</f>
        <v/>
      </c>
      <c r="D169" s="163"/>
      <c r="E169" s="164"/>
      <c r="F169" s="165"/>
      <c r="G169" s="108"/>
      <c r="H169" s="129"/>
      <c r="I169" s="129"/>
      <c r="J169" s="118">
        <f t="shared" si="2"/>
        <v>0</v>
      </c>
    </row>
    <row r="170" spans="1:10">
      <c r="A170" s="128"/>
      <c r="B170" s="114"/>
      <c r="C170" s="115" t="str">
        <f>IF($B170="","",VLOOKUP(B170,Ref!$B:$C,2,FALSE))</f>
        <v/>
      </c>
      <c r="D170" s="163"/>
      <c r="E170" s="164"/>
      <c r="F170" s="165"/>
      <c r="G170" s="108"/>
      <c r="H170" s="129"/>
      <c r="I170" s="129"/>
      <c r="J170" s="118">
        <f t="shared" si="2"/>
        <v>0</v>
      </c>
    </row>
    <row r="171" spans="1:10">
      <c r="A171" s="128"/>
      <c r="B171" s="114"/>
      <c r="C171" s="115" t="str">
        <f>IF($B171="","",VLOOKUP(B171,Ref!$B:$C,2,FALSE))</f>
        <v/>
      </c>
      <c r="D171" s="163"/>
      <c r="E171" s="164"/>
      <c r="F171" s="165"/>
      <c r="G171" s="108"/>
      <c r="H171" s="129"/>
      <c r="I171" s="129"/>
      <c r="J171" s="118">
        <f t="shared" si="2"/>
        <v>0</v>
      </c>
    </row>
    <row r="172" spans="1:10">
      <c r="A172" s="128"/>
      <c r="B172" s="114"/>
      <c r="C172" s="115" t="str">
        <f>IF($B172="","",VLOOKUP(B172,Ref!$B:$C,2,FALSE))</f>
        <v/>
      </c>
      <c r="D172" s="163"/>
      <c r="E172" s="164"/>
      <c r="F172" s="165"/>
      <c r="G172" s="108"/>
      <c r="H172" s="129"/>
      <c r="I172" s="129"/>
      <c r="J172" s="118">
        <f t="shared" si="2"/>
        <v>0</v>
      </c>
    </row>
    <row r="173" spans="1:10">
      <c r="A173" s="128"/>
      <c r="B173" s="114"/>
      <c r="C173" s="115" t="str">
        <f>IF($B173="","",VLOOKUP(B173,Ref!$B:$C,2,FALSE))</f>
        <v/>
      </c>
      <c r="D173" s="163"/>
      <c r="E173" s="164"/>
      <c r="F173" s="165"/>
      <c r="G173" s="108"/>
      <c r="H173" s="129"/>
      <c r="I173" s="129"/>
      <c r="J173" s="118">
        <f t="shared" si="2"/>
        <v>0</v>
      </c>
    </row>
    <row r="174" spans="1:10">
      <c r="A174" s="128"/>
      <c r="B174" s="114"/>
      <c r="C174" s="115" t="str">
        <f>IF($B174="","",VLOOKUP(B174,Ref!$B:$C,2,FALSE))</f>
        <v/>
      </c>
      <c r="D174" s="163"/>
      <c r="E174" s="164"/>
      <c r="F174" s="165"/>
      <c r="G174" s="108"/>
      <c r="H174" s="129"/>
      <c r="I174" s="129"/>
      <c r="J174" s="118">
        <f t="shared" si="2"/>
        <v>0</v>
      </c>
    </row>
    <row r="175" spans="1:10">
      <c r="A175" s="128"/>
      <c r="B175" s="114"/>
      <c r="C175" s="115" t="str">
        <f>IF($B175="","",VLOOKUP(B175,Ref!$B:$C,2,FALSE))</f>
        <v/>
      </c>
      <c r="D175" s="163"/>
      <c r="E175" s="164"/>
      <c r="F175" s="165"/>
      <c r="G175" s="108"/>
      <c r="H175" s="129"/>
      <c r="I175" s="129"/>
      <c r="J175" s="118">
        <f t="shared" si="2"/>
        <v>0</v>
      </c>
    </row>
    <row r="176" spans="1:10">
      <c r="A176" s="128"/>
      <c r="B176" s="114"/>
      <c r="C176" s="115" t="str">
        <f>IF($B176="","",VLOOKUP(B176,Ref!$B:$C,2,FALSE))</f>
        <v/>
      </c>
      <c r="D176" s="163"/>
      <c r="E176" s="164"/>
      <c r="F176" s="165"/>
      <c r="G176" s="108"/>
      <c r="H176" s="129"/>
      <c r="I176" s="129"/>
      <c r="J176" s="118">
        <f t="shared" si="2"/>
        <v>0</v>
      </c>
    </row>
    <row r="177" spans="1:10">
      <c r="A177" s="128"/>
      <c r="B177" s="114"/>
      <c r="C177" s="115" t="str">
        <f>IF($B177="","",VLOOKUP(B177,Ref!$B:$C,2,FALSE))</f>
        <v/>
      </c>
      <c r="D177" s="163"/>
      <c r="E177" s="164"/>
      <c r="F177" s="165"/>
      <c r="G177" s="108"/>
      <c r="H177" s="129"/>
      <c r="I177" s="129"/>
      <c r="J177" s="118">
        <f t="shared" si="2"/>
        <v>0</v>
      </c>
    </row>
    <row r="178" spans="1:10">
      <c r="A178" s="128"/>
      <c r="B178" s="114"/>
      <c r="C178" s="115" t="str">
        <f>IF($B178="","",VLOOKUP(B178,Ref!$B:$C,2,FALSE))</f>
        <v/>
      </c>
      <c r="D178" s="163"/>
      <c r="E178" s="164"/>
      <c r="F178" s="165"/>
      <c r="G178" s="108"/>
      <c r="H178" s="129"/>
      <c r="I178" s="129"/>
      <c r="J178" s="118">
        <f t="shared" si="2"/>
        <v>0</v>
      </c>
    </row>
    <row r="179" spans="1:10">
      <c r="A179" s="128"/>
      <c r="B179" s="114"/>
      <c r="C179" s="115" t="str">
        <f>IF($B179="","",VLOOKUP(B179,Ref!$B:$C,2,FALSE))</f>
        <v/>
      </c>
      <c r="D179" s="163"/>
      <c r="E179" s="164"/>
      <c r="F179" s="165"/>
      <c r="G179" s="108"/>
      <c r="H179" s="129"/>
      <c r="I179" s="129"/>
      <c r="J179" s="118">
        <f t="shared" si="2"/>
        <v>0</v>
      </c>
    </row>
    <row r="180" spans="1:10">
      <c r="A180" s="128"/>
      <c r="B180" s="114"/>
      <c r="C180" s="115" t="str">
        <f>IF($B180="","",VLOOKUP(B180,Ref!$B:$C,2,FALSE))</f>
        <v/>
      </c>
      <c r="D180" s="163"/>
      <c r="E180" s="164"/>
      <c r="F180" s="165"/>
      <c r="G180" s="108"/>
      <c r="H180" s="129"/>
      <c r="I180" s="129"/>
      <c r="J180" s="118">
        <f t="shared" si="2"/>
        <v>0</v>
      </c>
    </row>
    <row r="181" spans="1:10">
      <c r="A181" s="128"/>
      <c r="B181" s="114"/>
      <c r="C181" s="115" t="str">
        <f>IF($B181="","",VLOOKUP(B181,Ref!$B:$C,2,FALSE))</f>
        <v/>
      </c>
      <c r="D181" s="163"/>
      <c r="E181" s="164"/>
      <c r="F181" s="165"/>
      <c r="G181" s="108"/>
      <c r="H181" s="129"/>
      <c r="I181" s="129"/>
      <c r="J181" s="118">
        <f t="shared" si="2"/>
        <v>0</v>
      </c>
    </row>
    <row r="182" spans="1:10">
      <c r="A182" s="128"/>
      <c r="B182" s="114"/>
      <c r="C182" s="115" t="str">
        <f>IF($B182="","",VLOOKUP(B182,Ref!$B:$C,2,FALSE))</f>
        <v/>
      </c>
      <c r="D182" s="163"/>
      <c r="E182" s="164"/>
      <c r="F182" s="165"/>
      <c r="G182" s="108"/>
      <c r="H182" s="129"/>
      <c r="I182" s="129"/>
      <c r="J182" s="118">
        <f t="shared" si="2"/>
        <v>0</v>
      </c>
    </row>
    <row r="183" spans="1:10">
      <c r="A183" s="128"/>
      <c r="B183" s="114"/>
      <c r="C183" s="115" t="str">
        <f>IF($B183="","",VLOOKUP(B183,Ref!$B:$C,2,FALSE))</f>
        <v/>
      </c>
      <c r="D183" s="163"/>
      <c r="E183" s="164"/>
      <c r="F183" s="165"/>
      <c r="G183" s="108"/>
      <c r="H183" s="129"/>
      <c r="I183" s="129"/>
      <c r="J183" s="118">
        <f t="shared" si="2"/>
        <v>0</v>
      </c>
    </row>
    <row r="184" spans="1:10">
      <c r="A184" s="128"/>
      <c r="B184" s="114"/>
      <c r="C184" s="115" t="str">
        <f>IF($B184="","",VLOOKUP(B184,Ref!$B:$C,2,FALSE))</f>
        <v/>
      </c>
      <c r="D184" s="163"/>
      <c r="E184" s="164"/>
      <c r="F184" s="165"/>
      <c r="G184" s="108"/>
      <c r="H184" s="129"/>
      <c r="I184" s="129"/>
      <c r="J184" s="118">
        <f t="shared" si="2"/>
        <v>0</v>
      </c>
    </row>
    <row r="185" spans="1:10">
      <c r="A185" s="128"/>
      <c r="B185" s="114"/>
      <c r="C185" s="115" t="str">
        <f>IF($B185="","",VLOOKUP(B185,Ref!$B:$C,2,FALSE))</f>
        <v/>
      </c>
      <c r="D185" s="163"/>
      <c r="E185" s="164"/>
      <c r="F185" s="165"/>
      <c r="G185" s="108"/>
      <c r="H185" s="129"/>
      <c r="I185" s="129"/>
      <c r="J185" s="118">
        <f t="shared" si="2"/>
        <v>0</v>
      </c>
    </row>
    <row r="186" spans="1:10">
      <c r="A186" s="128"/>
      <c r="B186" s="114"/>
      <c r="C186" s="115" t="str">
        <f>IF($B186="","",VLOOKUP(B186,Ref!$B:$C,2,FALSE))</f>
        <v/>
      </c>
      <c r="D186" s="163"/>
      <c r="E186" s="164"/>
      <c r="F186" s="165"/>
      <c r="G186" s="108"/>
      <c r="H186" s="129"/>
      <c r="I186" s="129"/>
      <c r="J186" s="118">
        <f t="shared" si="2"/>
        <v>0</v>
      </c>
    </row>
    <row r="187" spans="1:10">
      <c r="A187" s="128"/>
      <c r="B187" s="114"/>
      <c r="C187" s="115" t="str">
        <f>IF($B187="","",VLOOKUP(B187,Ref!$B:$C,2,FALSE))</f>
        <v/>
      </c>
      <c r="D187" s="163"/>
      <c r="E187" s="164"/>
      <c r="F187" s="165"/>
      <c r="G187" s="108"/>
      <c r="H187" s="129"/>
      <c r="I187" s="129"/>
      <c r="J187" s="118">
        <f t="shared" si="2"/>
        <v>0</v>
      </c>
    </row>
    <row r="188" spans="1:10">
      <c r="A188" s="128"/>
      <c r="B188" s="114"/>
      <c r="C188" s="115" t="str">
        <f>IF($B188="","",VLOOKUP(B188,Ref!$B:$C,2,FALSE))</f>
        <v/>
      </c>
      <c r="D188" s="163"/>
      <c r="E188" s="164"/>
      <c r="F188" s="165"/>
      <c r="G188" s="108"/>
      <c r="H188" s="129"/>
      <c r="I188" s="129"/>
      <c r="J188" s="118">
        <f t="shared" si="2"/>
        <v>0</v>
      </c>
    </row>
    <row r="189" spans="1:10">
      <c r="A189" s="128"/>
      <c r="B189" s="114"/>
      <c r="C189" s="115" t="str">
        <f>IF($B189="","",VLOOKUP(B189,Ref!$B:$C,2,FALSE))</f>
        <v/>
      </c>
      <c r="D189" s="163"/>
      <c r="E189" s="164"/>
      <c r="F189" s="165"/>
      <c r="G189" s="108"/>
      <c r="H189" s="129"/>
      <c r="I189" s="129"/>
      <c r="J189" s="118">
        <f t="shared" si="2"/>
        <v>0</v>
      </c>
    </row>
    <row r="190" spans="1:10">
      <c r="A190" s="128"/>
      <c r="B190" s="114"/>
      <c r="C190" s="115" t="str">
        <f>IF($B190="","",VLOOKUP(B190,Ref!$B:$C,2,FALSE))</f>
        <v/>
      </c>
      <c r="D190" s="163"/>
      <c r="E190" s="164"/>
      <c r="F190" s="165"/>
      <c r="G190" s="108"/>
      <c r="H190" s="129"/>
      <c r="I190" s="129"/>
      <c r="J190" s="118">
        <f t="shared" si="2"/>
        <v>0</v>
      </c>
    </row>
    <row r="191" spans="1:10">
      <c r="A191" s="128"/>
      <c r="B191" s="114"/>
      <c r="C191" s="115" t="str">
        <f>IF($B191="","",VLOOKUP(B191,Ref!$B:$C,2,FALSE))</f>
        <v/>
      </c>
      <c r="D191" s="163"/>
      <c r="E191" s="164"/>
      <c r="F191" s="165"/>
      <c r="G191" s="108"/>
      <c r="H191" s="129"/>
      <c r="I191" s="129"/>
      <c r="J191" s="118">
        <f t="shared" si="2"/>
        <v>0</v>
      </c>
    </row>
    <row r="192" spans="1:10">
      <c r="A192" s="128"/>
      <c r="B192" s="114"/>
      <c r="C192" s="115" t="str">
        <f>IF($B192="","",VLOOKUP(B192,Ref!$B:$C,2,FALSE))</f>
        <v/>
      </c>
      <c r="D192" s="163"/>
      <c r="E192" s="164"/>
      <c r="F192" s="165"/>
      <c r="G192" s="108"/>
      <c r="H192" s="129"/>
      <c r="I192" s="129"/>
      <c r="J192" s="118">
        <f t="shared" si="2"/>
        <v>0</v>
      </c>
    </row>
    <row r="193" spans="1:10">
      <c r="A193" s="128"/>
      <c r="B193" s="114"/>
      <c r="C193" s="115" t="str">
        <f>IF($B193="","",VLOOKUP(B193,Ref!$B:$C,2,FALSE))</f>
        <v/>
      </c>
      <c r="D193" s="163"/>
      <c r="E193" s="164"/>
      <c r="F193" s="165"/>
      <c r="G193" s="108"/>
      <c r="H193" s="129"/>
      <c r="I193" s="129"/>
      <c r="J193" s="118">
        <f t="shared" si="2"/>
        <v>0</v>
      </c>
    </row>
    <row r="194" spans="1:10">
      <c r="A194" s="128"/>
      <c r="B194" s="114"/>
      <c r="C194" s="115" t="str">
        <f>IF($B194="","",VLOOKUP(B194,Ref!$B:$C,2,FALSE))</f>
        <v/>
      </c>
      <c r="D194" s="163"/>
      <c r="E194" s="164"/>
      <c r="F194" s="165"/>
      <c r="G194" s="108"/>
      <c r="H194" s="129"/>
      <c r="I194" s="129"/>
      <c r="J194" s="118">
        <f t="shared" si="2"/>
        <v>0</v>
      </c>
    </row>
    <row r="195" spans="1:10">
      <c r="A195" s="128"/>
      <c r="B195" s="114"/>
      <c r="C195" s="115" t="str">
        <f>IF($B195="","",VLOOKUP(B195,Ref!$B:$C,2,FALSE))</f>
        <v/>
      </c>
      <c r="D195" s="163"/>
      <c r="E195" s="164"/>
      <c r="F195" s="165"/>
      <c r="G195" s="108"/>
      <c r="H195" s="129"/>
      <c r="I195" s="129"/>
      <c r="J195" s="118">
        <f t="shared" ref="J195:J256" si="3">J194+H195-I195</f>
        <v>0</v>
      </c>
    </row>
    <row r="196" spans="1:10">
      <c r="A196" s="128"/>
      <c r="B196" s="114"/>
      <c r="C196" s="115" t="str">
        <f>IF($B196="","",VLOOKUP(B196,Ref!$B:$C,2,FALSE))</f>
        <v/>
      </c>
      <c r="D196" s="163"/>
      <c r="E196" s="164"/>
      <c r="F196" s="165"/>
      <c r="G196" s="108"/>
      <c r="H196" s="129"/>
      <c r="I196" s="129"/>
      <c r="J196" s="118">
        <f t="shared" si="3"/>
        <v>0</v>
      </c>
    </row>
    <row r="197" spans="1:10">
      <c r="A197" s="128"/>
      <c r="B197" s="114"/>
      <c r="C197" s="115" t="str">
        <f>IF($B197="","",VLOOKUP(B197,Ref!$B:$C,2,FALSE))</f>
        <v/>
      </c>
      <c r="D197" s="163"/>
      <c r="E197" s="164"/>
      <c r="F197" s="165"/>
      <c r="G197" s="108"/>
      <c r="H197" s="129"/>
      <c r="I197" s="129"/>
      <c r="J197" s="118">
        <f t="shared" si="3"/>
        <v>0</v>
      </c>
    </row>
    <row r="198" spans="1:10">
      <c r="A198" s="128"/>
      <c r="B198" s="114"/>
      <c r="C198" s="115" t="str">
        <f>IF($B198="","",VLOOKUP(B198,Ref!$B:$C,2,FALSE))</f>
        <v/>
      </c>
      <c r="D198" s="163"/>
      <c r="E198" s="164"/>
      <c r="F198" s="165"/>
      <c r="G198" s="108"/>
      <c r="H198" s="129"/>
      <c r="I198" s="129"/>
      <c r="J198" s="118">
        <f t="shared" si="3"/>
        <v>0</v>
      </c>
    </row>
    <row r="199" spans="1:10">
      <c r="A199" s="128"/>
      <c r="B199" s="114"/>
      <c r="C199" s="115" t="str">
        <f>IF($B199="","",VLOOKUP(B199,Ref!$B:$C,2,FALSE))</f>
        <v/>
      </c>
      <c r="D199" s="163"/>
      <c r="E199" s="164"/>
      <c r="F199" s="165"/>
      <c r="G199" s="108"/>
      <c r="H199" s="129"/>
      <c r="I199" s="129"/>
      <c r="J199" s="118">
        <f t="shared" si="3"/>
        <v>0</v>
      </c>
    </row>
    <row r="200" spans="1:10">
      <c r="A200" s="128"/>
      <c r="B200" s="114"/>
      <c r="C200" s="115" t="str">
        <f>IF($B200="","",VLOOKUP(B200,Ref!$B:$C,2,FALSE))</f>
        <v/>
      </c>
      <c r="D200" s="163"/>
      <c r="E200" s="164"/>
      <c r="F200" s="165"/>
      <c r="G200" s="108"/>
      <c r="H200" s="129"/>
      <c r="I200" s="129"/>
      <c r="J200" s="118">
        <f t="shared" si="3"/>
        <v>0</v>
      </c>
    </row>
    <row r="201" spans="1:10">
      <c r="A201" s="128"/>
      <c r="B201" s="114"/>
      <c r="C201" s="115" t="str">
        <f>IF($B201="","",VLOOKUP(B201,Ref!$B:$C,2,FALSE))</f>
        <v/>
      </c>
      <c r="D201" s="163"/>
      <c r="E201" s="164"/>
      <c r="F201" s="165"/>
      <c r="G201" s="108"/>
      <c r="H201" s="129"/>
      <c r="I201" s="129"/>
      <c r="J201" s="118">
        <f t="shared" si="3"/>
        <v>0</v>
      </c>
    </row>
    <row r="202" spans="1:10">
      <c r="A202" s="128"/>
      <c r="B202" s="114"/>
      <c r="C202" s="115" t="str">
        <f>IF($B202="","",VLOOKUP(B202,Ref!$B:$C,2,FALSE))</f>
        <v/>
      </c>
      <c r="D202" s="163"/>
      <c r="E202" s="164"/>
      <c r="F202" s="165"/>
      <c r="G202" s="108"/>
      <c r="H202" s="129"/>
      <c r="I202" s="129"/>
      <c r="J202" s="118">
        <f t="shared" si="3"/>
        <v>0</v>
      </c>
    </row>
    <row r="203" spans="1:10">
      <c r="A203" s="128"/>
      <c r="B203" s="114"/>
      <c r="C203" s="115" t="str">
        <f>IF($B203="","",VLOOKUP(B203,Ref!$B:$C,2,FALSE))</f>
        <v/>
      </c>
      <c r="D203" s="163"/>
      <c r="E203" s="164"/>
      <c r="F203" s="165"/>
      <c r="G203" s="108"/>
      <c r="H203" s="129"/>
      <c r="I203" s="129"/>
      <c r="J203" s="118">
        <f t="shared" si="3"/>
        <v>0</v>
      </c>
    </row>
    <row r="204" spans="1:10">
      <c r="A204" s="128"/>
      <c r="B204" s="114"/>
      <c r="C204" s="115" t="str">
        <f>IF($B204="","",VLOOKUP(B204,Ref!$B:$C,2,FALSE))</f>
        <v/>
      </c>
      <c r="D204" s="163"/>
      <c r="E204" s="164"/>
      <c r="F204" s="165"/>
      <c r="G204" s="108"/>
      <c r="H204" s="129"/>
      <c r="I204" s="129"/>
      <c r="J204" s="118">
        <f t="shared" si="3"/>
        <v>0</v>
      </c>
    </row>
    <row r="205" spans="1:10">
      <c r="A205" s="128"/>
      <c r="B205" s="114"/>
      <c r="C205" s="115" t="str">
        <f>IF($B205="","",VLOOKUP(B205,Ref!$B:$C,2,FALSE))</f>
        <v/>
      </c>
      <c r="D205" s="163"/>
      <c r="E205" s="164"/>
      <c r="F205" s="165"/>
      <c r="G205" s="108"/>
      <c r="H205" s="129"/>
      <c r="I205" s="129"/>
      <c r="J205" s="118">
        <f t="shared" si="3"/>
        <v>0</v>
      </c>
    </row>
    <row r="206" spans="1:10">
      <c r="A206" s="128"/>
      <c r="B206" s="114"/>
      <c r="C206" s="115" t="str">
        <f>IF($B206="","",VLOOKUP(B206,Ref!$B:$C,2,FALSE))</f>
        <v/>
      </c>
      <c r="D206" s="163"/>
      <c r="E206" s="164"/>
      <c r="F206" s="165"/>
      <c r="G206" s="108"/>
      <c r="H206" s="129"/>
      <c r="I206" s="129"/>
      <c r="J206" s="118">
        <f t="shared" si="3"/>
        <v>0</v>
      </c>
    </row>
    <row r="207" spans="1:10">
      <c r="A207" s="128"/>
      <c r="B207" s="114"/>
      <c r="C207" s="115" t="str">
        <f>IF($B207="","",VLOOKUP(B207,Ref!$B:$C,2,FALSE))</f>
        <v/>
      </c>
      <c r="D207" s="163"/>
      <c r="E207" s="164"/>
      <c r="F207" s="165"/>
      <c r="G207" s="108"/>
      <c r="H207" s="129"/>
      <c r="I207" s="129"/>
      <c r="J207" s="118">
        <f t="shared" si="3"/>
        <v>0</v>
      </c>
    </row>
    <row r="208" spans="1:10">
      <c r="A208" s="128"/>
      <c r="B208" s="114"/>
      <c r="C208" s="115" t="str">
        <f>IF($B208="","",VLOOKUP(B208,Ref!$B:$C,2,FALSE))</f>
        <v/>
      </c>
      <c r="D208" s="163"/>
      <c r="E208" s="164"/>
      <c r="F208" s="165"/>
      <c r="G208" s="108"/>
      <c r="H208" s="129"/>
      <c r="I208" s="129"/>
      <c r="J208" s="118">
        <f t="shared" si="3"/>
        <v>0</v>
      </c>
    </row>
    <row r="209" spans="1:10">
      <c r="A209" s="128"/>
      <c r="B209" s="114"/>
      <c r="C209" s="115" t="str">
        <f>IF($B209="","",VLOOKUP(B209,Ref!$B:$C,2,FALSE))</f>
        <v/>
      </c>
      <c r="D209" s="163"/>
      <c r="E209" s="164"/>
      <c r="F209" s="165"/>
      <c r="G209" s="108"/>
      <c r="H209" s="129"/>
      <c r="I209" s="129"/>
      <c r="J209" s="118">
        <f t="shared" si="3"/>
        <v>0</v>
      </c>
    </row>
    <row r="210" spans="1:10">
      <c r="A210" s="128"/>
      <c r="B210" s="114"/>
      <c r="C210" s="115" t="str">
        <f>IF($B210="","",VLOOKUP(B210,Ref!$B:$C,2,FALSE))</f>
        <v/>
      </c>
      <c r="D210" s="163"/>
      <c r="E210" s="164"/>
      <c r="F210" s="165"/>
      <c r="G210" s="108"/>
      <c r="H210" s="129"/>
      <c r="I210" s="129"/>
      <c r="J210" s="118">
        <f t="shared" si="3"/>
        <v>0</v>
      </c>
    </row>
    <row r="211" spans="1:10">
      <c r="A211" s="128"/>
      <c r="B211" s="114"/>
      <c r="C211" s="115" t="str">
        <f>IF($B211="","",VLOOKUP(B211,Ref!$B:$C,2,FALSE))</f>
        <v/>
      </c>
      <c r="D211" s="163"/>
      <c r="E211" s="164"/>
      <c r="F211" s="165"/>
      <c r="G211" s="108"/>
      <c r="H211" s="129"/>
      <c r="I211" s="129"/>
      <c r="J211" s="118">
        <f t="shared" si="3"/>
        <v>0</v>
      </c>
    </row>
    <row r="212" spans="1:10">
      <c r="A212" s="128"/>
      <c r="B212" s="114"/>
      <c r="C212" s="115" t="str">
        <f>IF($B212="","",VLOOKUP(B212,Ref!$B:$C,2,FALSE))</f>
        <v/>
      </c>
      <c r="D212" s="163"/>
      <c r="E212" s="164"/>
      <c r="F212" s="165"/>
      <c r="G212" s="108"/>
      <c r="H212" s="129"/>
      <c r="I212" s="129"/>
      <c r="J212" s="118">
        <f t="shared" si="3"/>
        <v>0</v>
      </c>
    </row>
    <row r="213" spans="1:10">
      <c r="A213" s="128"/>
      <c r="B213" s="114"/>
      <c r="C213" s="115" t="str">
        <f>IF($B213="","",VLOOKUP(B213,Ref!$B:$C,2,FALSE))</f>
        <v/>
      </c>
      <c r="D213" s="163"/>
      <c r="E213" s="164"/>
      <c r="F213" s="165"/>
      <c r="G213" s="108"/>
      <c r="H213" s="129"/>
      <c r="I213" s="129"/>
      <c r="J213" s="118">
        <f t="shared" si="3"/>
        <v>0</v>
      </c>
    </row>
    <row r="214" spans="1:10">
      <c r="A214" s="128"/>
      <c r="B214" s="114"/>
      <c r="C214" s="115" t="str">
        <f>IF($B214="","",VLOOKUP(B214,Ref!$B:$C,2,FALSE))</f>
        <v/>
      </c>
      <c r="D214" s="163"/>
      <c r="E214" s="164"/>
      <c r="F214" s="165"/>
      <c r="G214" s="108"/>
      <c r="H214" s="129"/>
      <c r="I214" s="129"/>
      <c r="J214" s="118">
        <f t="shared" si="3"/>
        <v>0</v>
      </c>
    </row>
    <row r="215" spans="1:10">
      <c r="A215" s="128"/>
      <c r="B215" s="114"/>
      <c r="C215" s="115" t="str">
        <f>IF($B215="","",VLOOKUP(B215,Ref!$B:$C,2,FALSE))</f>
        <v/>
      </c>
      <c r="D215" s="163"/>
      <c r="E215" s="164"/>
      <c r="F215" s="165"/>
      <c r="G215" s="108"/>
      <c r="H215" s="129"/>
      <c r="I215" s="129"/>
      <c r="J215" s="118">
        <f t="shared" si="3"/>
        <v>0</v>
      </c>
    </row>
    <row r="216" spans="1:10">
      <c r="A216" s="128"/>
      <c r="B216" s="114"/>
      <c r="C216" s="115" t="str">
        <f>IF($B216="","",VLOOKUP(B216,Ref!$B:$C,2,FALSE))</f>
        <v/>
      </c>
      <c r="D216" s="163"/>
      <c r="E216" s="164"/>
      <c r="F216" s="165"/>
      <c r="G216" s="108"/>
      <c r="H216" s="129"/>
      <c r="I216" s="129"/>
      <c r="J216" s="118">
        <f t="shared" si="3"/>
        <v>0</v>
      </c>
    </row>
    <row r="217" spans="1:10">
      <c r="A217" s="128"/>
      <c r="B217" s="114"/>
      <c r="C217" s="115" t="str">
        <f>IF($B217="","",VLOOKUP(B217,Ref!$B:$C,2,FALSE))</f>
        <v/>
      </c>
      <c r="D217" s="163"/>
      <c r="E217" s="164"/>
      <c r="F217" s="165"/>
      <c r="G217" s="108"/>
      <c r="H217" s="129"/>
      <c r="I217" s="129"/>
      <c r="J217" s="118">
        <f t="shared" si="3"/>
        <v>0</v>
      </c>
    </row>
    <row r="218" spans="1:10">
      <c r="A218" s="128"/>
      <c r="B218" s="114"/>
      <c r="C218" s="115" t="str">
        <f>IF($B218="","",VLOOKUP(B218,Ref!$B:$C,2,FALSE))</f>
        <v/>
      </c>
      <c r="D218" s="163"/>
      <c r="E218" s="164"/>
      <c r="F218" s="165"/>
      <c r="G218" s="108"/>
      <c r="H218" s="129"/>
      <c r="I218" s="129"/>
      <c r="J218" s="118">
        <f t="shared" si="3"/>
        <v>0</v>
      </c>
    </row>
    <row r="219" spans="1:10">
      <c r="A219" s="128"/>
      <c r="B219" s="114"/>
      <c r="C219" s="115" t="str">
        <f>IF($B219="","",VLOOKUP(B219,Ref!$B:$C,2,FALSE))</f>
        <v/>
      </c>
      <c r="D219" s="163"/>
      <c r="E219" s="164"/>
      <c r="F219" s="165"/>
      <c r="G219" s="108"/>
      <c r="H219" s="129"/>
      <c r="I219" s="129"/>
      <c r="J219" s="118">
        <f t="shared" si="3"/>
        <v>0</v>
      </c>
    </row>
    <row r="220" spans="1:10">
      <c r="A220" s="128"/>
      <c r="B220" s="114"/>
      <c r="C220" s="115" t="str">
        <f>IF($B220="","",VLOOKUP(B220,Ref!$B:$C,2,FALSE))</f>
        <v/>
      </c>
      <c r="D220" s="163"/>
      <c r="E220" s="164"/>
      <c r="F220" s="165"/>
      <c r="G220" s="108"/>
      <c r="H220" s="129"/>
      <c r="I220" s="129"/>
      <c r="J220" s="118">
        <f t="shared" si="3"/>
        <v>0</v>
      </c>
    </row>
    <row r="221" spans="1:10">
      <c r="A221" s="128"/>
      <c r="B221" s="114"/>
      <c r="C221" s="115" t="str">
        <f>IF($B221="","",VLOOKUP(B221,Ref!$B:$C,2,FALSE))</f>
        <v/>
      </c>
      <c r="D221" s="163"/>
      <c r="E221" s="164"/>
      <c r="F221" s="165"/>
      <c r="G221" s="108"/>
      <c r="H221" s="129"/>
      <c r="I221" s="129"/>
      <c r="J221" s="118">
        <f t="shared" si="3"/>
        <v>0</v>
      </c>
    </row>
    <row r="222" spans="1:10">
      <c r="A222" s="128"/>
      <c r="B222" s="114"/>
      <c r="C222" s="115" t="str">
        <f>IF($B222="","",VLOOKUP(B222,Ref!$B:$C,2,FALSE))</f>
        <v/>
      </c>
      <c r="D222" s="163"/>
      <c r="E222" s="164"/>
      <c r="F222" s="165"/>
      <c r="G222" s="108"/>
      <c r="H222" s="129"/>
      <c r="I222" s="129"/>
      <c r="J222" s="118">
        <f t="shared" si="3"/>
        <v>0</v>
      </c>
    </row>
    <row r="223" spans="1:10">
      <c r="A223" s="128"/>
      <c r="B223" s="114"/>
      <c r="C223" s="115" t="str">
        <f>IF($B223="","",VLOOKUP(B223,Ref!$B:$C,2,FALSE))</f>
        <v/>
      </c>
      <c r="D223" s="163"/>
      <c r="E223" s="164"/>
      <c r="F223" s="165"/>
      <c r="G223" s="108"/>
      <c r="H223" s="129"/>
      <c r="I223" s="129"/>
      <c r="J223" s="118">
        <f t="shared" si="3"/>
        <v>0</v>
      </c>
    </row>
    <row r="224" spans="1:10">
      <c r="A224" s="128"/>
      <c r="B224" s="114"/>
      <c r="C224" s="115" t="str">
        <f>IF($B224="","",VLOOKUP(B224,Ref!$B:$C,2,FALSE))</f>
        <v/>
      </c>
      <c r="D224" s="163"/>
      <c r="E224" s="164"/>
      <c r="F224" s="165"/>
      <c r="G224" s="108"/>
      <c r="H224" s="129"/>
      <c r="I224" s="129"/>
      <c r="J224" s="118">
        <f t="shared" si="3"/>
        <v>0</v>
      </c>
    </row>
    <row r="225" spans="1:10">
      <c r="A225" s="128"/>
      <c r="B225" s="114"/>
      <c r="C225" s="115" t="str">
        <f>IF($B225="","",VLOOKUP(B225,Ref!$B:$C,2,FALSE))</f>
        <v/>
      </c>
      <c r="D225" s="163"/>
      <c r="E225" s="164"/>
      <c r="F225" s="165"/>
      <c r="G225" s="108"/>
      <c r="H225" s="129"/>
      <c r="I225" s="129"/>
      <c r="J225" s="118">
        <f t="shared" si="3"/>
        <v>0</v>
      </c>
    </row>
    <row r="226" spans="1:10">
      <c r="A226" s="128"/>
      <c r="B226" s="114"/>
      <c r="C226" s="115" t="str">
        <f>IF($B226="","",VLOOKUP(B226,Ref!$B:$C,2,FALSE))</f>
        <v/>
      </c>
      <c r="D226" s="163"/>
      <c r="E226" s="164"/>
      <c r="F226" s="165"/>
      <c r="G226" s="108"/>
      <c r="H226" s="129"/>
      <c r="I226" s="129"/>
      <c r="J226" s="118">
        <f t="shared" si="3"/>
        <v>0</v>
      </c>
    </row>
    <row r="227" spans="1:10">
      <c r="A227" s="128"/>
      <c r="B227" s="114"/>
      <c r="C227" s="115" t="str">
        <f>IF($B227="","",VLOOKUP(B227,Ref!$B:$C,2,FALSE))</f>
        <v/>
      </c>
      <c r="D227" s="163"/>
      <c r="E227" s="164"/>
      <c r="F227" s="165"/>
      <c r="G227" s="108"/>
      <c r="H227" s="129"/>
      <c r="I227" s="129"/>
      <c r="J227" s="118">
        <f t="shared" si="3"/>
        <v>0</v>
      </c>
    </row>
    <row r="228" spans="1:10">
      <c r="A228" s="128"/>
      <c r="B228" s="114"/>
      <c r="C228" s="115" t="str">
        <f>IF($B228="","",VLOOKUP(B228,Ref!$B:$C,2,FALSE))</f>
        <v/>
      </c>
      <c r="D228" s="163"/>
      <c r="E228" s="164"/>
      <c r="F228" s="165"/>
      <c r="G228" s="108"/>
      <c r="H228" s="129"/>
      <c r="I228" s="129"/>
      <c r="J228" s="118">
        <f t="shared" si="3"/>
        <v>0</v>
      </c>
    </row>
    <row r="229" spans="1:10">
      <c r="A229" s="128"/>
      <c r="B229" s="114"/>
      <c r="C229" s="115" t="str">
        <f>IF($B229="","",VLOOKUP(B229,Ref!$B:$C,2,FALSE))</f>
        <v/>
      </c>
      <c r="D229" s="163"/>
      <c r="E229" s="164"/>
      <c r="F229" s="165"/>
      <c r="G229" s="108"/>
      <c r="H229" s="129"/>
      <c r="I229" s="129"/>
      <c r="J229" s="118">
        <f t="shared" si="3"/>
        <v>0</v>
      </c>
    </row>
    <row r="230" spans="1:10">
      <c r="A230" s="128"/>
      <c r="B230" s="114"/>
      <c r="C230" s="115" t="str">
        <f>IF($B230="","",VLOOKUP(B230,Ref!$B:$C,2,FALSE))</f>
        <v/>
      </c>
      <c r="D230" s="163"/>
      <c r="E230" s="164"/>
      <c r="F230" s="165"/>
      <c r="G230" s="108"/>
      <c r="H230" s="129"/>
      <c r="I230" s="129"/>
      <c r="J230" s="118">
        <f t="shared" si="3"/>
        <v>0</v>
      </c>
    </row>
    <row r="231" spans="1:10">
      <c r="A231" s="128"/>
      <c r="B231" s="114"/>
      <c r="C231" s="115" t="str">
        <f>IF($B231="","",VLOOKUP(B231,Ref!$B:$C,2,FALSE))</f>
        <v/>
      </c>
      <c r="D231" s="163"/>
      <c r="E231" s="164"/>
      <c r="F231" s="165"/>
      <c r="G231" s="108"/>
      <c r="H231" s="129"/>
      <c r="I231" s="129"/>
      <c r="J231" s="118">
        <f t="shared" si="3"/>
        <v>0</v>
      </c>
    </row>
    <row r="232" spans="1:10">
      <c r="A232" s="128"/>
      <c r="B232" s="114"/>
      <c r="C232" s="115" t="str">
        <f>IF($B232="","",VLOOKUP(B232,Ref!$B:$C,2,FALSE))</f>
        <v/>
      </c>
      <c r="D232" s="163"/>
      <c r="E232" s="164"/>
      <c r="F232" s="165"/>
      <c r="G232" s="108"/>
      <c r="H232" s="129"/>
      <c r="I232" s="129"/>
      <c r="J232" s="118">
        <f t="shared" si="3"/>
        <v>0</v>
      </c>
    </row>
    <row r="233" spans="1:10">
      <c r="A233" s="128"/>
      <c r="B233" s="114"/>
      <c r="C233" s="115" t="str">
        <f>IF($B233="","",VLOOKUP(B233,Ref!$B:$C,2,FALSE))</f>
        <v/>
      </c>
      <c r="D233" s="163"/>
      <c r="E233" s="164"/>
      <c r="F233" s="165"/>
      <c r="G233" s="108"/>
      <c r="H233" s="129"/>
      <c r="I233" s="129"/>
      <c r="J233" s="118">
        <f t="shared" si="3"/>
        <v>0</v>
      </c>
    </row>
    <row r="234" spans="1:10">
      <c r="A234" s="128"/>
      <c r="B234" s="114"/>
      <c r="C234" s="115" t="str">
        <f>IF($B234="","",VLOOKUP(B234,Ref!$B:$C,2,FALSE))</f>
        <v/>
      </c>
      <c r="D234" s="163"/>
      <c r="E234" s="164"/>
      <c r="F234" s="165"/>
      <c r="G234" s="108"/>
      <c r="H234" s="129"/>
      <c r="I234" s="129"/>
      <c r="J234" s="118">
        <f t="shared" si="3"/>
        <v>0</v>
      </c>
    </row>
    <row r="235" spans="1:10">
      <c r="A235" s="128"/>
      <c r="B235" s="114"/>
      <c r="C235" s="115" t="str">
        <f>IF($B235="","",VLOOKUP(B235,Ref!$B:$C,2,FALSE))</f>
        <v/>
      </c>
      <c r="D235" s="163"/>
      <c r="E235" s="164"/>
      <c r="F235" s="165"/>
      <c r="G235" s="108"/>
      <c r="H235" s="129"/>
      <c r="I235" s="129"/>
      <c r="J235" s="118">
        <f t="shared" si="3"/>
        <v>0</v>
      </c>
    </row>
    <row r="236" spans="1:10">
      <c r="A236" s="128"/>
      <c r="B236" s="114"/>
      <c r="C236" s="115" t="str">
        <f>IF($B236="","",VLOOKUP(B236,Ref!$B:$C,2,FALSE))</f>
        <v/>
      </c>
      <c r="D236" s="163"/>
      <c r="E236" s="164"/>
      <c r="F236" s="165"/>
      <c r="G236" s="108"/>
      <c r="H236" s="129"/>
      <c r="I236" s="129"/>
      <c r="J236" s="118">
        <f t="shared" si="3"/>
        <v>0</v>
      </c>
    </row>
    <row r="237" spans="1:10">
      <c r="A237" s="128"/>
      <c r="B237" s="114"/>
      <c r="C237" s="115" t="str">
        <f>IF($B237="","",VLOOKUP(B237,Ref!$B:$C,2,FALSE))</f>
        <v/>
      </c>
      <c r="D237" s="163"/>
      <c r="E237" s="164"/>
      <c r="F237" s="165"/>
      <c r="G237" s="108"/>
      <c r="H237" s="129"/>
      <c r="I237" s="129"/>
      <c r="J237" s="118">
        <f t="shared" si="3"/>
        <v>0</v>
      </c>
    </row>
    <row r="238" spans="1:10">
      <c r="A238" s="128"/>
      <c r="B238" s="114"/>
      <c r="C238" s="115" t="str">
        <f>IF($B238="","",VLOOKUP(B238,Ref!$B:$C,2,FALSE))</f>
        <v/>
      </c>
      <c r="D238" s="163"/>
      <c r="E238" s="164"/>
      <c r="F238" s="165"/>
      <c r="G238" s="108"/>
      <c r="H238" s="129"/>
      <c r="I238" s="129"/>
      <c r="J238" s="118">
        <f t="shared" si="3"/>
        <v>0</v>
      </c>
    </row>
    <row r="239" spans="1:10">
      <c r="A239" s="128"/>
      <c r="B239" s="114"/>
      <c r="C239" s="115" t="str">
        <f>IF($B239="","",VLOOKUP(B239,Ref!$B:$C,2,FALSE))</f>
        <v/>
      </c>
      <c r="D239" s="163"/>
      <c r="E239" s="164"/>
      <c r="F239" s="165"/>
      <c r="G239" s="108"/>
      <c r="H239" s="129"/>
      <c r="I239" s="129"/>
      <c r="J239" s="118">
        <f t="shared" si="3"/>
        <v>0</v>
      </c>
    </row>
    <row r="240" spans="1:10">
      <c r="A240" s="128"/>
      <c r="B240" s="114"/>
      <c r="C240" s="115" t="str">
        <f>IF($B240="","",VLOOKUP(B240,Ref!$B:$C,2,FALSE))</f>
        <v/>
      </c>
      <c r="D240" s="163"/>
      <c r="E240" s="164"/>
      <c r="F240" s="165"/>
      <c r="G240" s="108"/>
      <c r="H240" s="129"/>
      <c r="I240" s="129"/>
      <c r="J240" s="118">
        <f t="shared" si="3"/>
        <v>0</v>
      </c>
    </row>
    <row r="241" spans="1:10">
      <c r="A241" s="128"/>
      <c r="B241" s="114"/>
      <c r="C241" s="115" t="str">
        <f>IF($B241="","",VLOOKUP(B241,Ref!$B:$C,2,FALSE))</f>
        <v/>
      </c>
      <c r="D241" s="163"/>
      <c r="E241" s="164"/>
      <c r="F241" s="165"/>
      <c r="G241" s="108"/>
      <c r="H241" s="129"/>
      <c r="I241" s="129"/>
      <c r="J241" s="118">
        <f t="shared" si="3"/>
        <v>0</v>
      </c>
    </row>
    <row r="242" spans="1:10">
      <c r="A242" s="128"/>
      <c r="B242" s="114"/>
      <c r="C242" s="115" t="str">
        <f>IF($B242="","",VLOOKUP(B242,Ref!$B:$C,2,FALSE))</f>
        <v/>
      </c>
      <c r="D242" s="163"/>
      <c r="E242" s="164"/>
      <c r="F242" s="165"/>
      <c r="G242" s="108"/>
      <c r="H242" s="129"/>
      <c r="I242" s="129"/>
      <c r="J242" s="118">
        <f t="shared" si="3"/>
        <v>0</v>
      </c>
    </row>
    <row r="243" spans="1:10">
      <c r="A243" s="128"/>
      <c r="B243" s="114"/>
      <c r="C243" s="115" t="str">
        <f>IF($B243="","",VLOOKUP(B243,Ref!$B:$C,2,FALSE))</f>
        <v/>
      </c>
      <c r="D243" s="163"/>
      <c r="E243" s="164"/>
      <c r="F243" s="165"/>
      <c r="G243" s="108"/>
      <c r="H243" s="129"/>
      <c r="I243" s="129"/>
      <c r="J243" s="118">
        <f t="shared" si="3"/>
        <v>0</v>
      </c>
    </row>
    <row r="244" spans="1:10">
      <c r="A244" s="128"/>
      <c r="B244" s="114"/>
      <c r="C244" s="115" t="str">
        <f>IF($B244="","",VLOOKUP(B244,Ref!$B:$C,2,FALSE))</f>
        <v/>
      </c>
      <c r="D244" s="163"/>
      <c r="E244" s="164"/>
      <c r="F244" s="165"/>
      <c r="G244" s="108"/>
      <c r="H244" s="129"/>
      <c r="I244" s="129"/>
      <c r="J244" s="118">
        <f t="shared" si="3"/>
        <v>0</v>
      </c>
    </row>
    <row r="245" spans="1:10">
      <c r="A245" s="128"/>
      <c r="B245" s="114"/>
      <c r="C245" s="115" t="str">
        <f>IF($B245="","",VLOOKUP(B245,Ref!$B:$C,2,FALSE))</f>
        <v/>
      </c>
      <c r="D245" s="163"/>
      <c r="E245" s="164"/>
      <c r="F245" s="165"/>
      <c r="G245" s="108"/>
      <c r="H245" s="129"/>
      <c r="I245" s="129"/>
      <c r="J245" s="118">
        <f t="shared" si="3"/>
        <v>0</v>
      </c>
    </row>
    <row r="246" spans="1:10">
      <c r="A246" s="128"/>
      <c r="B246" s="114"/>
      <c r="C246" s="115" t="str">
        <f>IF($B246="","",VLOOKUP(B246,Ref!$B:$C,2,FALSE))</f>
        <v/>
      </c>
      <c r="D246" s="163"/>
      <c r="E246" s="164"/>
      <c r="F246" s="165"/>
      <c r="G246" s="108"/>
      <c r="H246" s="129"/>
      <c r="I246" s="129"/>
      <c r="J246" s="118">
        <f t="shared" si="3"/>
        <v>0</v>
      </c>
    </row>
    <row r="247" spans="1:10">
      <c r="A247" s="128"/>
      <c r="B247" s="114"/>
      <c r="C247" s="115" t="str">
        <f>IF($B247="","",VLOOKUP(B247,Ref!$B:$C,2,FALSE))</f>
        <v/>
      </c>
      <c r="D247" s="163"/>
      <c r="E247" s="164"/>
      <c r="F247" s="165"/>
      <c r="G247" s="108"/>
      <c r="H247" s="129"/>
      <c r="I247" s="129"/>
      <c r="J247" s="118">
        <f t="shared" si="3"/>
        <v>0</v>
      </c>
    </row>
    <row r="248" spans="1:10">
      <c r="A248" s="128"/>
      <c r="B248" s="114"/>
      <c r="C248" s="115" t="str">
        <f>IF($B248="","",VLOOKUP(B248,Ref!$B:$C,2,FALSE))</f>
        <v/>
      </c>
      <c r="D248" s="163"/>
      <c r="E248" s="164"/>
      <c r="F248" s="165"/>
      <c r="G248" s="108"/>
      <c r="H248" s="129"/>
      <c r="I248" s="129"/>
      <c r="J248" s="118">
        <f t="shared" si="3"/>
        <v>0</v>
      </c>
    </row>
    <row r="249" spans="1:10">
      <c r="A249" s="128"/>
      <c r="B249" s="114"/>
      <c r="C249" s="115" t="str">
        <f>IF($B249="","",VLOOKUP(B249,Ref!$B:$C,2,FALSE))</f>
        <v/>
      </c>
      <c r="D249" s="163"/>
      <c r="E249" s="164"/>
      <c r="F249" s="165"/>
      <c r="G249" s="108"/>
      <c r="H249" s="129"/>
      <c r="I249" s="129"/>
      <c r="J249" s="118">
        <f t="shared" si="3"/>
        <v>0</v>
      </c>
    </row>
    <row r="250" spans="1:10">
      <c r="A250" s="128"/>
      <c r="B250" s="114"/>
      <c r="C250" s="115" t="str">
        <f>IF($B250="","",VLOOKUP(B250,Ref!$B:$C,2,FALSE))</f>
        <v/>
      </c>
      <c r="D250" s="163"/>
      <c r="E250" s="164"/>
      <c r="F250" s="165"/>
      <c r="G250" s="108"/>
      <c r="H250" s="129"/>
      <c r="I250" s="129"/>
      <c r="J250" s="118">
        <f t="shared" si="3"/>
        <v>0</v>
      </c>
    </row>
    <row r="251" spans="1:10">
      <c r="A251" s="128"/>
      <c r="B251" s="114"/>
      <c r="C251" s="115" t="str">
        <f>IF($B251="","",VLOOKUP(B251,Ref!$B:$C,2,FALSE))</f>
        <v/>
      </c>
      <c r="D251" s="163"/>
      <c r="E251" s="164"/>
      <c r="F251" s="165"/>
      <c r="G251" s="108"/>
      <c r="H251" s="129"/>
      <c r="I251" s="129"/>
      <c r="J251" s="118">
        <f t="shared" si="3"/>
        <v>0</v>
      </c>
    </row>
    <row r="252" spans="1:10">
      <c r="A252" s="128"/>
      <c r="B252" s="114"/>
      <c r="C252" s="115" t="str">
        <f>IF($B252="","",VLOOKUP(B252,Ref!$B:$C,2,FALSE))</f>
        <v/>
      </c>
      <c r="D252" s="163"/>
      <c r="E252" s="164"/>
      <c r="F252" s="165"/>
      <c r="G252" s="108"/>
      <c r="H252" s="129"/>
      <c r="I252" s="129"/>
      <c r="J252" s="118">
        <f t="shared" si="3"/>
        <v>0</v>
      </c>
    </row>
    <row r="253" spans="1:10">
      <c r="A253" s="128"/>
      <c r="B253" s="114"/>
      <c r="C253" s="115" t="str">
        <f>IF($B253="","",VLOOKUP(B253,Ref!$B:$C,2,FALSE))</f>
        <v/>
      </c>
      <c r="D253" s="163"/>
      <c r="E253" s="164"/>
      <c r="F253" s="165"/>
      <c r="G253" s="108"/>
      <c r="H253" s="129"/>
      <c r="I253" s="129"/>
      <c r="J253" s="118">
        <f t="shared" si="3"/>
        <v>0</v>
      </c>
    </row>
    <row r="254" spans="1:10">
      <c r="A254" s="128"/>
      <c r="B254" s="114"/>
      <c r="C254" s="115" t="str">
        <f>IF($B254="","",VLOOKUP(B254,Ref!$B:$C,2,FALSE))</f>
        <v/>
      </c>
      <c r="D254" s="163"/>
      <c r="E254" s="164"/>
      <c r="F254" s="165"/>
      <c r="G254" s="108"/>
      <c r="H254" s="129"/>
      <c r="I254" s="129"/>
      <c r="J254" s="118">
        <f t="shared" si="3"/>
        <v>0</v>
      </c>
    </row>
    <row r="255" spans="1:10">
      <c r="A255" s="128"/>
      <c r="B255" s="114"/>
      <c r="C255" s="115" t="str">
        <f>IF($B255="","",VLOOKUP(B255,Ref!$B:$C,2,FALSE))</f>
        <v/>
      </c>
      <c r="D255" s="163"/>
      <c r="E255" s="164"/>
      <c r="F255" s="165"/>
      <c r="G255" s="108"/>
      <c r="H255" s="129"/>
      <c r="I255" s="129"/>
      <c r="J255" s="118">
        <f t="shared" si="3"/>
        <v>0</v>
      </c>
    </row>
    <row r="256" spans="1:10">
      <c r="A256" s="128"/>
      <c r="B256" s="114"/>
      <c r="C256" s="115" t="str">
        <f>IF($B256="","",VLOOKUP(B256,Ref!$B:$C,2,FALSE))</f>
        <v/>
      </c>
      <c r="D256" s="163"/>
      <c r="E256" s="164"/>
      <c r="F256" s="165"/>
      <c r="G256" s="108"/>
      <c r="H256" s="129"/>
      <c r="I256" s="129"/>
      <c r="J256" s="118">
        <f t="shared" si="3"/>
        <v>0</v>
      </c>
    </row>
    <row r="257" spans="1:10">
      <c r="A257" s="128"/>
      <c r="B257" s="114"/>
      <c r="C257" s="115" t="str">
        <f>IF($B257="","",VLOOKUP(B257,Ref!$B:$C,2,FALSE))</f>
        <v/>
      </c>
      <c r="D257" s="163"/>
      <c r="E257" s="164"/>
      <c r="F257" s="165"/>
      <c r="G257" s="108"/>
      <c r="H257" s="129"/>
      <c r="I257" s="129"/>
      <c r="J257" s="118">
        <f t="shared" ref="J257:J260" si="4">J256+H257-I257</f>
        <v>0</v>
      </c>
    </row>
    <row r="258" spans="1:10">
      <c r="A258" s="128"/>
      <c r="B258" s="114"/>
      <c r="C258" s="115" t="str">
        <f>IF($B258="","",VLOOKUP(B258,Ref!$B:$C,2,FALSE))</f>
        <v/>
      </c>
      <c r="D258" s="163"/>
      <c r="E258" s="164"/>
      <c r="F258" s="165"/>
      <c r="G258" s="108"/>
      <c r="H258" s="129"/>
      <c r="I258" s="129"/>
      <c r="J258" s="118">
        <f t="shared" si="4"/>
        <v>0</v>
      </c>
    </row>
    <row r="259" spans="1:10">
      <c r="A259" s="128"/>
      <c r="B259" s="114"/>
      <c r="C259" s="115" t="str">
        <f>IF($B259="","",VLOOKUP(B259,Ref!$B:$C,2,FALSE))</f>
        <v/>
      </c>
      <c r="D259" s="163"/>
      <c r="E259" s="164"/>
      <c r="F259" s="165"/>
      <c r="G259" s="108"/>
      <c r="H259" s="129"/>
      <c r="I259" s="129"/>
      <c r="J259" s="118">
        <f t="shared" si="4"/>
        <v>0</v>
      </c>
    </row>
    <row r="260" spans="1:10">
      <c r="A260" s="128"/>
      <c r="B260" s="114"/>
      <c r="C260" s="115" t="str">
        <f>IF($B260="","",VLOOKUP(B260,Ref!$B:$C,2,FALSE))</f>
        <v/>
      </c>
      <c r="D260" s="163"/>
      <c r="E260" s="164"/>
      <c r="F260" s="165"/>
      <c r="G260" s="108"/>
      <c r="H260" s="129"/>
      <c r="I260" s="129"/>
      <c r="J260" s="118">
        <f t="shared" si="4"/>
        <v>0</v>
      </c>
    </row>
    <row r="261" spans="1:10">
      <c r="A261" s="128"/>
      <c r="B261" s="114"/>
      <c r="C261" s="115" t="str">
        <f>IF($B261="","",VLOOKUP(B261,Ref!$B:$C,2,FALSE))</f>
        <v/>
      </c>
      <c r="D261" s="163"/>
      <c r="E261" s="164"/>
      <c r="F261" s="165"/>
      <c r="G261" s="108"/>
      <c r="H261" s="129"/>
      <c r="I261" s="129"/>
      <c r="J261" s="118">
        <f t="shared" ref="J261:J270" si="5">J260+H261-I261</f>
        <v>0</v>
      </c>
    </row>
    <row r="262" spans="1:10">
      <c r="A262" s="128"/>
      <c r="B262" s="114"/>
      <c r="C262" s="115" t="str">
        <f>IF($B262="","",VLOOKUP(B262,Ref!$B:$C,2,FALSE))</f>
        <v/>
      </c>
      <c r="D262" s="163"/>
      <c r="E262" s="164"/>
      <c r="F262" s="165"/>
      <c r="G262" s="108"/>
      <c r="H262" s="129"/>
      <c r="I262" s="129"/>
      <c r="J262" s="118">
        <f t="shared" si="5"/>
        <v>0</v>
      </c>
    </row>
    <row r="263" spans="1:10">
      <c r="A263" s="128"/>
      <c r="B263" s="114"/>
      <c r="C263" s="115" t="str">
        <f>IF($B263="","",VLOOKUP(B263,Ref!$B:$C,2,FALSE))</f>
        <v/>
      </c>
      <c r="D263" s="163"/>
      <c r="E263" s="164"/>
      <c r="F263" s="165"/>
      <c r="G263" s="108"/>
      <c r="H263" s="129"/>
      <c r="I263" s="129"/>
      <c r="J263" s="118">
        <f t="shared" si="5"/>
        <v>0</v>
      </c>
    </row>
    <row r="264" spans="1:10">
      <c r="A264" s="128"/>
      <c r="B264" s="114"/>
      <c r="C264" s="115" t="str">
        <f>IF($B264="","",VLOOKUP(B264,Ref!$B:$C,2,FALSE))</f>
        <v/>
      </c>
      <c r="D264" s="163"/>
      <c r="E264" s="164"/>
      <c r="F264" s="165"/>
      <c r="G264" s="108"/>
      <c r="H264" s="129"/>
      <c r="I264" s="129"/>
      <c r="J264" s="118">
        <f t="shared" si="5"/>
        <v>0</v>
      </c>
    </row>
    <row r="265" spans="1:10">
      <c r="A265" s="128"/>
      <c r="B265" s="114"/>
      <c r="C265" s="115" t="str">
        <f>IF($B265="","",VLOOKUP(B265,Ref!$B:$C,2,FALSE))</f>
        <v/>
      </c>
      <c r="D265" s="163"/>
      <c r="E265" s="164"/>
      <c r="F265" s="165"/>
      <c r="G265" s="108"/>
      <c r="H265" s="129"/>
      <c r="I265" s="129"/>
      <c r="J265" s="118">
        <f t="shared" si="5"/>
        <v>0</v>
      </c>
    </row>
    <row r="266" spans="1:10">
      <c r="A266" s="128"/>
      <c r="B266" s="114"/>
      <c r="C266" s="115" t="str">
        <f>IF($B266="","",VLOOKUP(B266,Ref!$B:$C,2,FALSE))</f>
        <v/>
      </c>
      <c r="D266" s="163"/>
      <c r="E266" s="164"/>
      <c r="F266" s="165"/>
      <c r="G266" s="108"/>
      <c r="H266" s="129"/>
      <c r="I266" s="129"/>
      <c r="J266" s="118">
        <f t="shared" si="5"/>
        <v>0</v>
      </c>
    </row>
    <row r="267" spans="1:10">
      <c r="A267" s="128"/>
      <c r="B267" s="114"/>
      <c r="C267" s="115" t="str">
        <f>IF($B267="","",VLOOKUP(B267,Ref!$B:$C,2,FALSE))</f>
        <v/>
      </c>
      <c r="D267" s="163"/>
      <c r="E267" s="164"/>
      <c r="F267" s="165"/>
      <c r="G267" s="108"/>
      <c r="H267" s="129"/>
      <c r="I267" s="129"/>
      <c r="J267" s="118">
        <f t="shared" si="5"/>
        <v>0</v>
      </c>
    </row>
    <row r="268" spans="1:10">
      <c r="A268" s="128"/>
      <c r="B268" s="114"/>
      <c r="C268" s="115" t="str">
        <f>IF($B268="","",VLOOKUP(B268,Ref!$B:$C,2,FALSE))</f>
        <v/>
      </c>
      <c r="D268" s="163"/>
      <c r="E268" s="164"/>
      <c r="F268" s="165"/>
      <c r="G268" s="108"/>
      <c r="H268" s="129"/>
      <c r="I268" s="129"/>
      <c r="J268" s="118">
        <f t="shared" si="5"/>
        <v>0</v>
      </c>
    </row>
    <row r="269" spans="1:10">
      <c r="A269" s="128"/>
      <c r="B269" s="114"/>
      <c r="C269" s="115" t="str">
        <f>IF($B269="","",VLOOKUP(B269,Ref!$B:$C,2,FALSE))</f>
        <v/>
      </c>
      <c r="D269" s="163"/>
      <c r="E269" s="164"/>
      <c r="F269" s="165"/>
      <c r="G269" s="108"/>
      <c r="H269" s="129"/>
      <c r="I269" s="129"/>
      <c r="J269" s="118">
        <f t="shared" si="5"/>
        <v>0</v>
      </c>
    </row>
    <row r="270" spans="1:10">
      <c r="A270" s="128"/>
      <c r="B270" s="114"/>
      <c r="C270" s="115" t="str">
        <f>IF($B270="","",VLOOKUP(B270,Ref!$B:$C,2,FALSE))</f>
        <v/>
      </c>
      <c r="D270" s="163"/>
      <c r="E270" s="164"/>
      <c r="F270" s="165"/>
      <c r="G270" s="108"/>
      <c r="H270" s="129"/>
      <c r="I270" s="129"/>
      <c r="J270" s="118">
        <f t="shared" si="5"/>
        <v>0</v>
      </c>
    </row>
    <row r="271" spans="1:10">
      <c r="A271" s="128"/>
      <c r="B271" s="114"/>
      <c r="C271" s="115" t="str">
        <f>IF($B271="","",VLOOKUP(B271,Ref!$B:$C,2,FALSE))</f>
        <v/>
      </c>
      <c r="D271" s="163"/>
      <c r="E271" s="164"/>
      <c r="F271" s="165"/>
      <c r="G271" s="108"/>
      <c r="H271" s="129"/>
      <c r="I271" s="129"/>
      <c r="J271" s="118">
        <f t="shared" ref="J271:J321" si="6">J270+H271-I271</f>
        <v>0</v>
      </c>
    </row>
    <row r="272" spans="1:10">
      <c r="A272" s="128"/>
      <c r="B272" s="114"/>
      <c r="C272" s="115" t="str">
        <f>IF($B272="","",VLOOKUP(B272,Ref!$B:$C,2,FALSE))</f>
        <v/>
      </c>
      <c r="D272" s="163"/>
      <c r="E272" s="164"/>
      <c r="F272" s="165"/>
      <c r="G272" s="108"/>
      <c r="H272" s="129"/>
      <c r="I272" s="129"/>
      <c r="J272" s="118">
        <f t="shared" si="6"/>
        <v>0</v>
      </c>
    </row>
    <row r="273" spans="1:10">
      <c r="A273" s="128"/>
      <c r="B273" s="114"/>
      <c r="C273" s="115" t="str">
        <f>IF($B273="","",VLOOKUP(B273,Ref!$B:$C,2,FALSE))</f>
        <v/>
      </c>
      <c r="D273" s="163"/>
      <c r="E273" s="164"/>
      <c r="F273" s="165"/>
      <c r="G273" s="108"/>
      <c r="H273" s="129"/>
      <c r="I273" s="129"/>
      <c r="J273" s="118">
        <f t="shared" si="6"/>
        <v>0</v>
      </c>
    </row>
    <row r="274" spans="1:10">
      <c r="A274" s="128"/>
      <c r="B274" s="114"/>
      <c r="C274" s="115" t="str">
        <f>IF($B274="","",VLOOKUP(B274,Ref!$B:$C,2,FALSE))</f>
        <v/>
      </c>
      <c r="D274" s="163"/>
      <c r="E274" s="164"/>
      <c r="F274" s="165"/>
      <c r="G274" s="108"/>
      <c r="H274" s="129"/>
      <c r="I274" s="129"/>
      <c r="J274" s="118">
        <f t="shared" si="6"/>
        <v>0</v>
      </c>
    </row>
    <row r="275" spans="1:10">
      <c r="A275" s="128"/>
      <c r="B275" s="114"/>
      <c r="C275" s="115" t="str">
        <f>IF($B275="","",VLOOKUP(B275,Ref!$B:$C,2,FALSE))</f>
        <v/>
      </c>
      <c r="D275" s="163"/>
      <c r="E275" s="164"/>
      <c r="F275" s="165"/>
      <c r="G275" s="108"/>
      <c r="H275" s="129"/>
      <c r="I275" s="129"/>
      <c r="J275" s="118">
        <f t="shared" si="6"/>
        <v>0</v>
      </c>
    </row>
    <row r="276" spans="1:10">
      <c r="A276" s="128"/>
      <c r="B276" s="114"/>
      <c r="C276" s="115" t="str">
        <f>IF($B276="","",VLOOKUP(B276,Ref!$B:$C,2,FALSE))</f>
        <v/>
      </c>
      <c r="D276" s="163"/>
      <c r="E276" s="164"/>
      <c r="F276" s="165"/>
      <c r="G276" s="108"/>
      <c r="H276" s="129"/>
      <c r="I276" s="129"/>
      <c r="J276" s="118">
        <f t="shared" si="6"/>
        <v>0</v>
      </c>
    </row>
    <row r="277" spans="1:10">
      <c r="A277" s="128"/>
      <c r="B277" s="114"/>
      <c r="C277" s="115" t="str">
        <f>IF($B277="","",VLOOKUP(B277,Ref!$B:$C,2,FALSE))</f>
        <v/>
      </c>
      <c r="D277" s="163"/>
      <c r="E277" s="164"/>
      <c r="F277" s="165"/>
      <c r="G277" s="108"/>
      <c r="H277" s="129"/>
      <c r="I277" s="129"/>
      <c r="J277" s="118">
        <f t="shared" si="6"/>
        <v>0</v>
      </c>
    </row>
    <row r="278" spans="1:10">
      <c r="A278" s="128"/>
      <c r="B278" s="114"/>
      <c r="C278" s="115" t="str">
        <f>IF($B278="","",VLOOKUP(B278,Ref!$B:$C,2,FALSE))</f>
        <v/>
      </c>
      <c r="D278" s="163"/>
      <c r="E278" s="164"/>
      <c r="F278" s="165"/>
      <c r="G278" s="108"/>
      <c r="H278" s="129"/>
      <c r="I278" s="129"/>
      <c r="J278" s="118">
        <f t="shared" si="6"/>
        <v>0</v>
      </c>
    </row>
    <row r="279" spans="1:10">
      <c r="A279" s="128"/>
      <c r="B279" s="114"/>
      <c r="C279" s="115" t="str">
        <f>IF($B279="","",VLOOKUP(B279,Ref!$B:$C,2,FALSE))</f>
        <v/>
      </c>
      <c r="D279" s="163"/>
      <c r="E279" s="164"/>
      <c r="F279" s="165"/>
      <c r="G279" s="108"/>
      <c r="H279" s="129"/>
      <c r="I279" s="129"/>
      <c r="J279" s="118">
        <f t="shared" si="6"/>
        <v>0</v>
      </c>
    </row>
    <row r="280" spans="1:10">
      <c r="A280" s="128"/>
      <c r="B280" s="114"/>
      <c r="C280" s="115" t="str">
        <f>IF($B280="","",VLOOKUP(B280,Ref!$B:$C,2,FALSE))</f>
        <v/>
      </c>
      <c r="D280" s="163"/>
      <c r="E280" s="164"/>
      <c r="F280" s="165"/>
      <c r="G280" s="108"/>
      <c r="H280" s="129"/>
      <c r="I280" s="129"/>
      <c r="J280" s="118">
        <f t="shared" si="6"/>
        <v>0</v>
      </c>
    </row>
    <row r="281" spans="1:10">
      <c r="A281" s="128"/>
      <c r="B281" s="114"/>
      <c r="C281" s="115" t="str">
        <f>IF($B281="","",VLOOKUP(B281,Ref!$B:$C,2,FALSE))</f>
        <v/>
      </c>
      <c r="D281" s="163"/>
      <c r="E281" s="164"/>
      <c r="F281" s="165"/>
      <c r="G281" s="108"/>
      <c r="H281" s="129"/>
      <c r="I281" s="129"/>
      <c r="J281" s="118">
        <f t="shared" si="6"/>
        <v>0</v>
      </c>
    </row>
    <row r="282" spans="1:10">
      <c r="A282" s="128"/>
      <c r="B282" s="114"/>
      <c r="C282" s="115" t="str">
        <f>IF($B282="","",VLOOKUP(B282,Ref!$B:$C,2,FALSE))</f>
        <v/>
      </c>
      <c r="D282" s="163"/>
      <c r="E282" s="164"/>
      <c r="F282" s="165"/>
      <c r="G282" s="108"/>
      <c r="H282" s="129"/>
      <c r="I282" s="129"/>
      <c r="J282" s="118">
        <f t="shared" si="6"/>
        <v>0</v>
      </c>
    </row>
    <row r="283" spans="1:10">
      <c r="A283" s="128"/>
      <c r="B283" s="114"/>
      <c r="C283" s="115" t="str">
        <f>IF($B283="","",VLOOKUP(B283,Ref!$B:$C,2,FALSE))</f>
        <v/>
      </c>
      <c r="D283" s="163"/>
      <c r="E283" s="164"/>
      <c r="F283" s="165"/>
      <c r="G283" s="108"/>
      <c r="H283" s="129"/>
      <c r="I283" s="129"/>
      <c r="J283" s="118">
        <f t="shared" si="6"/>
        <v>0</v>
      </c>
    </row>
    <row r="284" spans="1:10">
      <c r="A284" s="128"/>
      <c r="B284" s="114"/>
      <c r="C284" s="115" t="str">
        <f>IF($B284="","",VLOOKUP(B284,Ref!$B:$C,2,FALSE))</f>
        <v/>
      </c>
      <c r="D284" s="163"/>
      <c r="E284" s="164"/>
      <c r="F284" s="165"/>
      <c r="G284" s="108"/>
      <c r="H284" s="129"/>
      <c r="I284" s="129"/>
      <c r="J284" s="118">
        <f t="shared" si="6"/>
        <v>0</v>
      </c>
    </row>
    <row r="285" spans="1:10">
      <c r="A285" s="128"/>
      <c r="B285" s="114"/>
      <c r="C285" s="115" t="str">
        <f>IF($B285="","",VLOOKUP(B285,Ref!$B:$C,2,FALSE))</f>
        <v/>
      </c>
      <c r="D285" s="163"/>
      <c r="E285" s="164"/>
      <c r="F285" s="165"/>
      <c r="G285" s="108"/>
      <c r="H285" s="129"/>
      <c r="I285" s="129"/>
      <c r="J285" s="118">
        <f t="shared" si="6"/>
        <v>0</v>
      </c>
    </row>
    <row r="286" spans="1:10">
      <c r="A286" s="128"/>
      <c r="B286" s="114"/>
      <c r="C286" s="115" t="str">
        <f>IF($B286="","",VLOOKUP(B286,Ref!$B:$C,2,FALSE))</f>
        <v/>
      </c>
      <c r="D286" s="163"/>
      <c r="E286" s="164"/>
      <c r="F286" s="165"/>
      <c r="G286" s="108"/>
      <c r="H286" s="129"/>
      <c r="I286" s="129"/>
      <c r="J286" s="118">
        <f t="shared" si="6"/>
        <v>0</v>
      </c>
    </row>
    <row r="287" spans="1:10">
      <c r="A287" s="128"/>
      <c r="B287" s="114"/>
      <c r="C287" s="115" t="str">
        <f>IF($B287="","",VLOOKUP(B287,Ref!$B:$C,2,FALSE))</f>
        <v/>
      </c>
      <c r="D287" s="163"/>
      <c r="E287" s="164"/>
      <c r="F287" s="165"/>
      <c r="G287" s="108"/>
      <c r="H287" s="129"/>
      <c r="I287" s="129"/>
      <c r="J287" s="118">
        <f t="shared" si="6"/>
        <v>0</v>
      </c>
    </row>
    <row r="288" spans="1:10">
      <c r="A288" s="128"/>
      <c r="B288" s="114"/>
      <c r="C288" s="115" t="str">
        <f>IF($B288="","",VLOOKUP(B288,Ref!$B:$C,2,FALSE))</f>
        <v/>
      </c>
      <c r="D288" s="163"/>
      <c r="E288" s="164"/>
      <c r="F288" s="165"/>
      <c r="G288" s="108"/>
      <c r="H288" s="129"/>
      <c r="I288" s="129"/>
      <c r="J288" s="118">
        <f t="shared" si="6"/>
        <v>0</v>
      </c>
    </row>
    <row r="289" spans="1:10">
      <c r="A289" s="128"/>
      <c r="B289" s="114"/>
      <c r="C289" s="115" t="str">
        <f>IF($B289="","",VLOOKUP(B289,Ref!$B:$C,2,FALSE))</f>
        <v/>
      </c>
      <c r="D289" s="163"/>
      <c r="E289" s="164"/>
      <c r="F289" s="165"/>
      <c r="G289" s="108"/>
      <c r="H289" s="129"/>
      <c r="I289" s="129"/>
      <c r="J289" s="118">
        <f t="shared" si="6"/>
        <v>0</v>
      </c>
    </row>
    <row r="290" spans="1:10">
      <c r="A290" s="128"/>
      <c r="B290" s="114"/>
      <c r="C290" s="115" t="str">
        <f>IF($B290="","",VLOOKUP(B290,Ref!$B:$C,2,FALSE))</f>
        <v/>
      </c>
      <c r="D290" s="163"/>
      <c r="E290" s="164"/>
      <c r="F290" s="165"/>
      <c r="G290" s="108"/>
      <c r="H290" s="129"/>
      <c r="I290" s="129"/>
      <c r="J290" s="118">
        <f t="shared" si="6"/>
        <v>0</v>
      </c>
    </row>
    <row r="291" spans="1:10">
      <c r="A291" s="128"/>
      <c r="B291" s="114"/>
      <c r="C291" s="115" t="str">
        <f>IF($B291="","",VLOOKUP(B291,Ref!$B:$C,2,FALSE))</f>
        <v/>
      </c>
      <c r="D291" s="163"/>
      <c r="E291" s="164"/>
      <c r="F291" s="165"/>
      <c r="G291" s="108"/>
      <c r="H291" s="129"/>
      <c r="I291" s="129"/>
      <c r="J291" s="118">
        <f t="shared" si="6"/>
        <v>0</v>
      </c>
    </row>
    <row r="292" spans="1:10">
      <c r="A292" s="128"/>
      <c r="B292" s="114"/>
      <c r="C292" s="115" t="str">
        <f>IF($B292="","",VLOOKUP(B292,Ref!$B:$C,2,FALSE))</f>
        <v/>
      </c>
      <c r="D292" s="163"/>
      <c r="E292" s="164"/>
      <c r="F292" s="165"/>
      <c r="G292" s="108"/>
      <c r="H292" s="129"/>
      <c r="I292" s="129"/>
      <c r="J292" s="118">
        <f t="shared" si="6"/>
        <v>0</v>
      </c>
    </row>
    <row r="293" spans="1:10">
      <c r="A293" s="128"/>
      <c r="B293" s="114"/>
      <c r="C293" s="115" t="str">
        <f>IF($B293="","",VLOOKUP(B293,Ref!$B:$C,2,FALSE))</f>
        <v/>
      </c>
      <c r="D293" s="163"/>
      <c r="E293" s="164"/>
      <c r="F293" s="165"/>
      <c r="G293" s="108"/>
      <c r="H293" s="129"/>
      <c r="I293" s="129"/>
      <c r="J293" s="118">
        <f t="shared" si="6"/>
        <v>0</v>
      </c>
    </row>
    <row r="294" spans="1:10">
      <c r="A294" s="128"/>
      <c r="B294" s="114"/>
      <c r="C294" s="115" t="str">
        <f>IF($B294="","",VLOOKUP(B294,Ref!$B:$C,2,FALSE))</f>
        <v/>
      </c>
      <c r="D294" s="163"/>
      <c r="E294" s="164"/>
      <c r="F294" s="165"/>
      <c r="G294" s="108"/>
      <c r="H294" s="129"/>
      <c r="I294" s="129"/>
      <c r="J294" s="118">
        <f t="shared" si="6"/>
        <v>0</v>
      </c>
    </row>
    <row r="295" spans="1:10">
      <c r="A295" s="128"/>
      <c r="B295" s="114"/>
      <c r="C295" s="115" t="str">
        <f>IF($B295="","",VLOOKUP(B295,Ref!$B:$C,2,FALSE))</f>
        <v/>
      </c>
      <c r="D295" s="163"/>
      <c r="E295" s="164"/>
      <c r="F295" s="165"/>
      <c r="G295" s="108"/>
      <c r="H295" s="129"/>
      <c r="I295" s="129"/>
      <c r="J295" s="118">
        <f t="shared" si="6"/>
        <v>0</v>
      </c>
    </row>
    <row r="296" spans="1:10">
      <c r="A296" s="128"/>
      <c r="B296" s="114"/>
      <c r="C296" s="115" t="str">
        <f>IF($B296="","",VLOOKUP(B296,Ref!$B:$C,2,FALSE))</f>
        <v/>
      </c>
      <c r="D296" s="163"/>
      <c r="E296" s="164"/>
      <c r="F296" s="165"/>
      <c r="G296" s="108"/>
      <c r="H296" s="129"/>
      <c r="I296" s="129"/>
      <c r="J296" s="118">
        <f t="shared" si="6"/>
        <v>0</v>
      </c>
    </row>
    <row r="297" spans="1:10">
      <c r="A297" s="128"/>
      <c r="B297" s="114"/>
      <c r="C297" s="115" t="str">
        <f>IF($B297="","",VLOOKUP(B297,Ref!$B:$C,2,FALSE))</f>
        <v/>
      </c>
      <c r="D297" s="163"/>
      <c r="E297" s="164"/>
      <c r="F297" s="165"/>
      <c r="G297" s="108"/>
      <c r="H297" s="129"/>
      <c r="I297" s="129"/>
      <c r="J297" s="118">
        <f t="shared" si="6"/>
        <v>0</v>
      </c>
    </row>
    <row r="298" spans="1:10">
      <c r="A298" s="128"/>
      <c r="B298" s="114"/>
      <c r="C298" s="115" t="str">
        <f>IF($B298="","",VLOOKUP(B298,Ref!$B:$C,2,FALSE))</f>
        <v/>
      </c>
      <c r="D298" s="163"/>
      <c r="E298" s="164"/>
      <c r="F298" s="165"/>
      <c r="G298" s="108"/>
      <c r="H298" s="129"/>
      <c r="I298" s="129"/>
      <c r="J298" s="118">
        <f t="shared" si="6"/>
        <v>0</v>
      </c>
    </row>
    <row r="299" spans="1:10">
      <c r="A299" s="128"/>
      <c r="B299" s="114"/>
      <c r="C299" s="115" t="str">
        <f>IF($B299="","",VLOOKUP(B299,Ref!$B:$C,2,FALSE))</f>
        <v/>
      </c>
      <c r="D299" s="163"/>
      <c r="E299" s="164"/>
      <c r="F299" s="165"/>
      <c r="G299" s="108"/>
      <c r="H299" s="129"/>
      <c r="I299" s="129"/>
      <c r="J299" s="118">
        <f t="shared" si="6"/>
        <v>0</v>
      </c>
    </row>
    <row r="300" spans="1:10">
      <c r="A300" s="128"/>
      <c r="B300" s="114"/>
      <c r="C300" s="115" t="str">
        <f>IF($B300="","",VLOOKUP(B300,Ref!$B:$C,2,FALSE))</f>
        <v/>
      </c>
      <c r="D300" s="163"/>
      <c r="E300" s="164"/>
      <c r="F300" s="165"/>
      <c r="G300" s="108"/>
      <c r="H300" s="129"/>
      <c r="I300" s="129"/>
      <c r="J300" s="118">
        <f t="shared" si="6"/>
        <v>0</v>
      </c>
    </row>
    <row r="301" spans="1:10">
      <c r="A301" s="128"/>
      <c r="B301" s="114"/>
      <c r="C301" s="115" t="str">
        <f>IF($B301="","",VLOOKUP(B301,Ref!$B:$C,2,FALSE))</f>
        <v/>
      </c>
      <c r="D301" s="163"/>
      <c r="E301" s="164"/>
      <c r="F301" s="165"/>
      <c r="G301" s="108"/>
      <c r="H301" s="129"/>
      <c r="I301" s="129"/>
      <c r="J301" s="118">
        <f t="shared" si="6"/>
        <v>0</v>
      </c>
    </row>
    <row r="302" spans="1:10">
      <c r="A302" s="128"/>
      <c r="B302" s="114"/>
      <c r="C302" s="115" t="str">
        <f>IF($B302="","",VLOOKUP(B302,Ref!$B:$C,2,FALSE))</f>
        <v/>
      </c>
      <c r="D302" s="163"/>
      <c r="E302" s="164"/>
      <c r="F302" s="165"/>
      <c r="G302" s="108"/>
      <c r="H302" s="129"/>
      <c r="I302" s="129"/>
      <c r="J302" s="118">
        <f t="shared" si="6"/>
        <v>0</v>
      </c>
    </row>
    <row r="303" spans="1:10">
      <c r="A303" s="128"/>
      <c r="B303" s="114"/>
      <c r="C303" s="115" t="str">
        <f>IF($B303="","",VLOOKUP(B303,Ref!$B:$C,2,FALSE))</f>
        <v/>
      </c>
      <c r="D303" s="163"/>
      <c r="E303" s="164"/>
      <c r="F303" s="165"/>
      <c r="G303" s="108"/>
      <c r="H303" s="129"/>
      <c r="I303" s="129"/>
      <c r="J303" s="118">
        <f t="shared" si="6"/>
        <v>0</v>
      </c>
    </row>
    <row r="304" spans="1:10">
      <c r="A304" s="128"/>
      <c r="B304" s="114"/>
      <c r="C304" s="115" t="str">
        <f>IF($B304="","",VLOOKUP(B304,Ref!$B:$C,2,FALSE))</f>
        <v/>
      </c>
      <c r="D304" s="163"/>
      <c r="E304" s="164"/>
      <c r="F304" s="165"/>
      <c r="G304" s="108"/>
      <c r="H304" s="129"/>
      <c r="I304" s="129"/>
      <c r="J304" s="118">
        <f t="shared" si="6"/>
        <v>0</v>
      </c>
    </row>
    <row r="305" spans="1:10">
      <c r="A305" s="128"/>
      <c r="B305" s="114"/>
      <c r="C305" s="115" t="str">
        <f>IF($B305="","",VLOOKUP(B305,Ref!$B:$C,2,FALSE))</f>
        <v/>
      </c>
      <c r="D305" s="163"/>
      <c r="E305" s="164"/>
      <c r="F305" s="165"/>
      <c r="G305" s="108"/>
      <c r="H305" s="129"/>
      <c r="I305" s="129"/>
      <c r="J305" s="118">
        <f t="shared" si="6"/>
        <v>0</v>
      </c>
    </row>
    <row r="306" spans="1:10">
      <c r="A306" s="128"/>
      <c r="B306" s="114"/>
      <c r="C306" s="115" t="str">
        <f>IF($B306="","",VLOOKUP(B306,Ref!$B:$C,2,FALSE))</f>
        <v/>
      </c>
      <c r="D306" s="163"/>
      <c r="E306" s="164"/>
      <c r="F306" s="165"/>
      <c r="G306" s="108"/>
      <c r="H306" s="129"/>
      <c r="I306" s="129"/>
      <c r="J306" s="118">
        <f t="shared" si="6"/>
        <v>0</v>
      </c>
    </row>
    <row r="307" spans="1:10">
      <c r="A307" s="128"/>
      <c r="B307" s="114"/>
      <c r="C307" s="115" t="str">
        <f>IF($B307="","",VLOOKUP(B307,Ref!$B:$C,2,FALSE))</f>
        <v/>
      </c>
      <c r="D307" s="163"/>
      <c r="E307" s="164"/>
      <c r="F307" s="165"/>
      <c r="G307" s="108"/>
      <c r="H307" s="129"/>
      <c r="I307" s="129"/>
      <c r="J307" s="118">
        <f t="shared" si="6"/>
        <v>0</v>
      </c>
    </row>
    <row r="308" spans="1:10">
      <c r="A308" s="128"/>
      <c r="B308" s="114"/>
      <c r="C308" s="115" t="str">
        <f>IF($B308="","",VLOOKUP(B308,Ref!$B:$C,2,FALSE))</f>
        <v/>
      </c>
      <c r="D308" s="163"/>
      <c r="E308" s="164"/>
      <c r="F308" s="165"/>
      <c r="G308" s="108"/>
      <c r="H308" s="129"/>
      <c r="I308" s="129"/>
      <c r="J308" s="118">
        <f t="shared" si="6"/>
        <v>0</v>
      </c>
    </row>
    <row r="309" spans="1:10">
      <c r="A309" s="128"/>
      <c r="B309" s="114"/>
      <c r="C309" s="115" t="str">
        <f>IF($B309="","",VLOOKUP(B309,Ref!$B:$C,2,FALSE))</f>
        <v/>
      </c>
      <c r="D309" s="163"/>
      <c r="E309" s="164"/>
      <c r="F309" s="165"/>
      <c r="G309" s="108"/>
      <c r="H309" s="129"/>
      <c r="I309" s="129"/>
      <c r="J309" s="118">
        <f t="shared" si="6"/>
        <v>0</v>
      </c>
    </row>
    <row r="310" spans="1:10">
      <c r="A310" s="128"/>
      <c r="B310" s="114"/>
      <c r="C310" s="115" t="str">
        <f>IF($B310="","",VLOOKUP(B310,Ref!$B:$C,2,FALSE))</f>
        <v/>
      </c>
      <c r="D310" s="163"/>
      <c r="E310" s="164"/>
      <c r="F310" s="165"/>
      <c r="G310" s="108"/>
      <c r="H310" s="129"/>
      <c r="I310" s="129"/>
      <c r="J310" s="118">
        <f t="shared" si="6"/>
        <v>0</v>
      </c>
    </row>
    <row r="311" spans="1:10">
      <c r="A311" s="128"/>
      <c r="B311" s="114"/>
      <c r="C311" s="115" t="str">
        <f>IF($B311="","",VLOOKUP(B311,Ref!$B:$C,2,FALSE))</f>
        <v/>
      </c>
      <c r="D311" s="163"/>
      <c r="E311" s="164"/>
      <c r="F311" s="165"/>
      <c r="G311" s="108"/>
      <c r="H311" s="129"/>
      <c r="I311" s="129"/>
      <c r="J311" s="118">
        <f t="shared" si="6"/>
        <v>0</v>
      </c>
    </row>
    <row r="312" spans="1:10">
      <c r="A312" s="128"/>
      <c r="B312" s="114"/>
      <c r="C312" s="115" t="str">
        <f>IF($B312="","",VLOOKUP(B312,Ref!$B:$C,2,FALSE))</f>
        <v/>
      </c>
      <c r="D312" s="163"/>
      <c r="E312" s="164"/>
      <c r="F312" s="165"/>
      <c r="G312" s="108"/>
      <c r="H312" s="129"/>
      <c r="I312" s="129"/>
      <c r="J312" s="118">
        <f t="shared" si="6"/>
        <v>0</v>
      </c>
    </row>
    <row r="313" spans="1:10">
      <c r="A313" s="128"/>
      <c r="B313" s="114"/>
      <c r="C313" s="115" t="str">
        <f>IF($B313="","",VLOOKUP(B313,Ref!$B:$C,2,FALSE))</f>
        <v/>
      </c>
      <c r="D313" s="163"/>
      <c r="E313" s="164"/>
      <c r="F313" s="165"/>
      <c r="G313" s="108"/>
      <c r="H313" s="129"/>
      <c r="I313" s="129"/>
      <c r="J313" s="118">
        <f t="shared" si="6"/>
        <v>0</v>
      </c>
    </row>
    <row r="314" spans="1:10">
      <c r="A314" s="128"/>
      <c r="B314" s="114"/>
      <c r="C314" s="115" t="str">
        <f>IF($B314="","",VLOOKUP(B314,Ref!$B:$C,2,FALSE))</f>
        <v/>
      </c>
      <c r="D314" s="163"/>
      <c r="E314" s="164"/>
      <c r="F314" s="165"/>
      <c r="G314" s="108"/>
      <c r="H314" s="129"/>
      <c r="I314" s="129"/>
      <c r="J314" s="118">
        <f t="shared" si="6"/>
        <v>0</v>
      </c>
    </row>
    <row r="315" spans="1:10">
      <c r="A315" s="128"/>
      <c r="B315" s="114"/>
      <c r="C315" s="115" t="str">
        <f>IF($B315="","",VLOOKUP(B315,Ref!$B:$C,2,FALSE))</f>
        <v/>
      </c>
      <c r="D315" s="163"/>
      <c r="E315" s="164"/>
      <c r="F315" s="165"/>
      <c r="G315" s="108"/>
      <c r="H315" s="129"/>
      <c r="I315" s="129"/>
      <c r="J315" s="118">
        <f t="shared" si="6"/>
        <v>0</v>
      </c>
    </row>
    <row r="316" spans="1:10">
      <c r="A316" s="128"/>
      <c r="B316" s="114"/>
      <c r="C316" s="115" t="str">
        <f>IF($B316="","",VLOOKUP(B316,Ref!$B:$C,2,FALSE))</f>
        <v/>
      </c>
      <c r="D316" s="163"/>
      <c r="E316" s="164"/>
      <c r="F316" s="165"/>
      <c r="G316" s="108"/>
      <c r="H316" s="129"/>
      <c r="I316" s="129"/>
      <c r="J316" s="118">
        <f t="shared" si="6"/>
        <v>0</v>
      </c>
    </row>
    <row r="317" spans="1:10">
      <c r="A317" s="128"/>
      <c r="B317" s="114"/>
      <c r="C317" s="115" t="str">
        <f>IF($B317="","",VLOOKUP(B317,Ref!$B:$C,2,FALSE))</f>
        <v/>
      </c>
      <c r="D317" s="163"/>
      <c r="E317" s="164"/>
      <c r="F317" s="165"/>
      <c r="G317" s="108"/>
      <c r="H317" s="129"/>
      <c r="I317" s="129"/>
      <c r="J317" s="118">
        <f t="shared" si="6"/>
        <v>0</v>
      </c>
    </row>
    <row r="318" spans="1:10">
      <c r="A318" s="128"/>
      <c r="B318" s="114"/>
      <c r="C318" s="115" t="str">
        <f>IF($B318="","",VLOOKUP(B318,Ref!$B:$C,2,FALSE))</f>
        <v/>
      </c>
      <c r="D318" s="163"/>
      <c r="E318" s="164"/>
      <c r="F318" s="165"/>
      <c r="G318" s="108"/>
      <c r="H318" s="129"/>
      <c r="I318" s="129"/>
      <c r="J318" s="118">
        <f t="shared" si="6"/>
        <v>0</v>
      </c>
    </row>
    <row r="319" spans="1:10">
      <c r="A319" s="128"/>
      <c r="B319" s="114"/>
      <c r="C319" s="115" t="str">
        <f>IF($B319="","",VLOOKUP(B319,Ref!$B:$C,2,FALSE))</f>
        <v/>
      </c>
      <c r="D319" s="163"/>
      <c r="E319" s="164"/>
      <c r="F319" s="165"/>
      <c r="G319" s="108"/>
      <c r="H319" s="129"/>
      <c r="I319" s="129"/>
      <c r="J319" s="118">
        <f t="shared" si="6"/>
        <v>0</v>
      </c>
    </row>
    <row r="320" spans="1:10">
      <c r="A320" s="128"/>
      <c r="B320" s="114"/>
      <c r="C320" s="115" t="str">
        <f>IF($B320="","",VLOOKUP(B320,Ref!$B:$C,2,FALSE))</f>
        <v/>
      </c>
      <c r="D320" s="163"/>
      <c r="E320" s="164"/>
      <c r="F320" s="165"/>
      <c r="G320" s="108"/>
      <c r="H320" s="129"/>
      <c r="I320" s="129"/>
      <c r="J320" s="118">
        <f t="shared" si="6"/>
        <v>0</v>
      </c>
    </row>
    <row r="321" spans="1:15" ht="17" thickBot="1">
      <c r="A321" s="128"/>
      <c r="B321" s="114"/>
      <c r="C321" s="115" t="str">
        <f>IF($B321="","",VLOOKUP(B321,Ref!$B:$C,2,FALSE))</f>
        <v/>
      </c>
      <c r="D321" s="169"/>
      <c r="E321" s="170"/>
      <c r="F321" s="171"/>
      <c r="G321" s="108"/>
      <c r="H321" s="129"/>
      <c r="I321" s="129"/>
      <c r="J321" s="118">
        <f t="shared" si="6"/>
        <v>0</v>
      </c>
    </row>
    <row r="322" spans="1:15" ht="17" thickBot="1">
      <c r="A322" s="131"/>
      <c r="B322" s="132"/>
      <c r="C322" s="133"/>
      <c r="D322" s="134"/>
      <c r="E322" s="135"/>
      <c r="F322" s="136"/>
      <c r="G322" s="137" t="s">
        <v>24</v>
      </c>
      <c r="H322" s="138">
        <f>SUM(H22:H66)</f>
        <v>0</v>
      </c>
      <c r="I322" s="138">
        <f>SUM(I22:I66)</f>
        <v>0</v>
      </c>
      <c r="J322" s="139">
        <f>J321</f>
        <v>0</v>
      </c>
    </row>
    <row r="323" spans="1:15" s="100" customFormat="1">
      <c r="A323" s="140"/>
      <c r="B323" s="141"/>
      <c r="L323" s="98"/>
      <c r="M323" s="98"/>
      <c r="N323" s="98"/>
      <c r="O323" s="98"/>
    </row>
    <row r="324" spans="1:15" s="100" customFormat="1">
      <c r="A324" s="140"/>
      <c r="B324" s="141"/>
    </row>
    <row r="325" spans="1:15" s="100" customFormat="1">
      <c r="A325" s="140"/>
      <c r="B325" s="141"/>
    </row>
    <row r="326" spans="1:15" s="100" customFormat="1">
      <c r="A326" s="140"/>
      <c r="B326" s="141"/>
    </row>
    <row r="327" spans="1:15" s="100" customFormat="1">
      <c r="A327" s="140"/>
      <c r="B327" s="141"/>
    </row>
    <row r="328" spans="1:15" s="100" customFormat="1">
      <c r="A328" s="140"/>
      <c r="B328" s="141"/>
    </row>
    <row r="329" spans="1:15" s="100" customFormat="1">
      <c r="A329" s="140"/>
      <c r="B329" s="141"/>
    </row>
    <row r="330" spans="1:15">
      <c r="A330" s="142"/>
      <c r="B330" s="143"/>
      <c r="D330" s="100"/>
      <c r="E330" s="100"/>
      <c r="F330" s="100"/>
      <c r="L330" s="100"/>
      <c r="M330" s="100"/>
      <c r="N330" s="100"/>
      <c r="O330" s="100"/>
    </row>
    <row r="331" spans="1:15">
      <c r="A331" s="142"/>
      <c r="B331" s="143"/>
      <c r="D331" s="100"/>
      <c r="E331" s="100"/>
      <c r="F331" s="100"/>
    </row>
    <row r="332" spans="1:15">
      <c r="A332" s="142"/>
      <c r="B332" s="143"/>
      <c r="D332" s="100"/>
      <c r="E332" s="100"/>
      <c r="F332" s="100"/>
    </row>
  </sheetData>
  <sheetProtection algorithmName="SHA-512" hashValue="13aZqzAKqWtF45xWmplg6Lozf129Kps4DAlLKcH0Ulh1iG+yIp6LhUoefYWjg2PaLcJWOx+bReUCxTm8DrHRsA==" saltValue="OopNODnI2trnddGZMcSS2g==" spinCount="100000" sheet="1" objects="1" selectLockedCells="1"/>
  <mergeCells count="306">
    <mergeCell ref="D317:F317"/>
    <mergeCell ref="D318:F318"/>
    <mergeCell ref="D319:F319"/>
    <mergeCell ref="D320:F320"/>
    <mergeCell ref="D321:F321"/>
    <mergeCell ref="D312:F312"/>
    <mergeCell ref="D313:F313"/>
    <mergeCell ref="D314:F314"/>
    <mergeCell ref="D315:F315"/>
    <mergeCell ref="D316:F316"/>
    <mergeCell ref="D307:F307"/>
    <mergeCell ref="D308:F308"/>
    <mergeCell ref="D309:F309"/>
    <mergeCell ref="D310:F310"/>
    <mergeCell ref="D311:F311"/>
    <mergeCell ref="D302:F302"/>
    <mergeCell ref="D303:F303"/>
    <mergeCell ref="D304:F304"/>
    <mergeCell ref="D305:F305"/>
    <mergeCell ref="D306:F306"/>
    <mergeCell ref="D297:F297"/>
    <mergeCell ref="D298:F298"/>
    <mergeCell ref="D299:F299"/>
    <mergeCell ref="D300:F300"/>
    <mergeCell ref="D301:F301"/>
    <mergeCell ref="D292:F292"/>
    <mergeCell ref="D293:F293"/>
    <mergeCell ref="D294:F294"/>
    <mergeCell ref="D295:F295"/>
    <mergeCell ref="D296:F296"/>
    <mergeCell ref="D287:F287"/>
    <mergeCell ref="D288:F288"/>
    <mergeCell ref="D289:F289"/>
    <mergeCell ref="D290:F290"/>
    <mergeCell ref="D291:F291"/>
    <mergeCell ref="D282:F282"/>
    <mergeCell ref="D283:F283"/>
    <mergeCell ref="D284:F284"/>
    <mergeCell ref="D285:F285"/>
    <mergeCell ref="D286:F286"/>
    <mergeCell ref="D277:F277"/>
    <mergeCell ref="D278:F278"/>
    <mergeCell ref="D279:F279"/>
    <mergeCell ref="D280:F280"/>
    <mergeCell ref="D281:F281"/>
    <mergeCell ref="D272:F272"/>
    <mergeCell ref="D273:F273"/>
    <mergeCell ref="D274:F274"/>
    <mergeCell ref="D275:F275"/>
    <mergeCell ref="D276:F276"/>
    <mergeCell ref="D267:F267"/>
    <mergeCell ref="D268:F268"/>
    <mergeCell ref="D269:F269"/>
    <mergeCell ref="D270:F270"/>
    <mergeCell ref="D271:F271"/>
    <mergeCell ref="D262:F262"/>
    <mergeCell ref="D263:F263"/>
    <mergeCell ref="D264:F264"/>
    <mergeCell ref="D265:F265"/>
    <mergeCell ref="D266:F266"/>
    <mergeCell ref="D257:F257"/>
    <mergeCell ref="D258:F258"/>
    <mergeCell ref="D259:F259"/>
    <mergeCell ref="D260:F260"/>
    <mergeCell ref="D261:F261"/>
    <mergeCell ref="D252:F252"/>
    <mergeCell ref="D253:F253"/>
    <mergeCell ref="D254:F254"/>
    <mergeCell ref="D255:F255"/>
    <mergeCell ref="D256:F256"/>
    <mergeCell ref="D247:F247"/>
    <mergeCell ref="D248:F248"/>
    <mergeCell ref="D249:F249"/>
    <mergeCell ref="D250:F250"/>
    <mergeCell ref="D251:F251"/>
    <mergeCell ref="D242:F242"/>
    <mergeCell ref="D243:F243"/>
    <mergeCell ref="D244:F244"/>
    <mergeCell ref="D245:F245"/>
    <mergeCell ref="D246:F246"/>
    <mergeCell ref="D237:F237"/>
    <mergeCell ref="D238:F238"/>
    <mergeCell ref="D239:F239"/>
    <mergeCell ref="D240:F240"/>
    <mergeCell ref="D241:F241"/>
    <mergeCell ref="D232:F232"/>
    <mergeCell ref="D233:F233"/>
    <mergeCell ref="D234:F234"/>
    <mergeCell ref="D235:F235"/>
    <mergeCell ref="D236:F236"/>
    <mergeCell ref="D227:F227"/>
    <mergeCell ref="D228:F228"/>
    <mergeCell ref="D229:F229"/>
    <mergeCell ref="D230:F230"/>
    <mergeCell ref="D231:F231"/>
    <mergeCell ref="D222:F222"/>
    <mergeCell ref="D223:F223"/>
    <mergeCell ref="D224:F224"/>
    <mergeCell ref="D225:F225"/>
    <mergeCell ref="D226:F226"/>
    <mergeCell ref="D217:F217"/>
    <mergeCell ref="D218:F218"/>
    <mergeCell ref="D219:F219"/>
    <mergeCell ref="D220:F220"/>
    <mergeCell ref="D221:F221"/>
    <mergeCell ref="D212:F212"/>
    <mergeCell ref="D213:F213"/>
    <mergeCell ref="D214:F214"/>
    <mergeCell ref="D215:F215"/>
    <mergeCell ref="D216:F216"/>
    <mergeCell ref="D207:F207"/>
    <mergeCell ref="D208:F208"/>
    <mergeCell ref="D209:F209"/>
    <mergeCell ref="D210:F210"/>
    <mergeCell ref="D211:F211"/>
    <mergeCell ref="D202:F202"/>
    <mergeCell ref="D203:F203"/>
    <mergeCell ref="D204:F204"/>
    <mergeCell ref="D205:F205"/>
    <mergeCell ref="D206:F206"/>
    <mergeCell ref="D197:F197"/>
    <mergeCell ref="D198:F198"/>
    <mergeCell ref="D199:F199"/>
    <mergeCell ref="D200:F200"/>
    <mergeCell ref="D201:F201"/>
    <mergeCell ref="D192:F192"/>
    <mergeCell ref="D193:F193"/>
    <mergeCell ref="D194:F194"/>
    <mergeCell ref="D195:F195"/>
    <mergeCell ref="D196:F196"/>
    <mergeCell ref="D187:F187"/>
    <mergeCell ref="D188:F188"/>
    <mergeCell ref="D189:F189"/>
    <mergeCell ref="D190:F190"/>
    <mergeCell ref="D191:F191"/>
    <mergeCell ref="D182:F182"/>
    <mergeCell ref="D183:F183"/>
    <mergeCell ref="D184:F184"/>
    <mergeCell ref="D185:F185"/>
    <mergeCell ref="D186:F186"/>
    <mergeCell ref="D177:F177"/>
    <mergeCell ref="D178:F178"/>
    <mergeCell ref="D179:F179"/>
    <mergeCell ref="D180:F180"/>
    <mergeCell ref="D181:F181"/>
    <mergeCell ref="D172:F172"/>
    <mergeCell ref="D173:F173"/>
    <mergeCell ref="D174:F174"/>
    <mergeCell ref="D175:F175"/>
    <mergeCell ref="D176:F176"/>
    <mergeCell ref="D167:F167"/>
    <mergeCell ref="D168:F168"/>
    <mergeCell ref="D169:F169"/>
    <mergeCell ref="D170:F170"/>
    <mergeCell ref="D171:F171"/>
    <mergeCell ref="D162:F162"/>
    <mergeCell ref="D163:F163"/>
    <mergeCell ref="D164:F164"/>
    <mergeCell ref="D165:F165"/>
    <mergeCell ref="D166:F166"/>
    <mergeCell ref="D157:F157"/>
    <mergeCell ref="D158:F158"/>
    <mergeCell ref="D159:F159"/>
    <mergeCell ref="D160:F160"/>
    <mergeCell ref="D161:F161"/>
    <mergeCell ref="D152:F152"/>
    <mergeCell ref="D153:F153"/>
    <mergeCell ref="D154:F154"/>
    <mergeCell ref="D155:F155"/>
    <mergeCell ref="D156:F156"/>
    <mergeCell ref="D147:F147"/>
    <mergeCell ref="D148:F148"/>
    <mergeCell ref="D149:F149"/>
    <mergeCell ref="D150:F150"/>
    <mergeCell ref="D151:F151"/>
    <mergeCell ref="D142:F142"/>
    <mergeCell ref="D143:F143"/>
    <mergeCell ref="D144:F144"/>
    <mergeCell ref="D145:F145"/>
    <mergeCell ref="D146:F146"/>
    <mergeCell ref="D137:F137"/>
    <mergeCell ref="D138:F138"/>
    <mergeCell ref="D139:F139"/>
    <mergeCell ref="D140:F140"/>
    <mergeCell ref="D141:F141"/>
    <mergeCell ref="D132:F132"/>
    <mergeCell ref="D133:F133"/>
    <mergeCell ref="D134:F134"/>
    <mergeCell ref="D135:F135"/>
    <mergeCell ref="D136:F136"/>
    <mergeCell ref="D127:F127"/>
    <mergeCell ref="D128:F128"/>
    <mergeCell ref="D129:F129"/>
    <mergeCell ref="D130:F130"/>
    <mergeCell ref="D131:F131"/>
    <mergeCell ref="D122:F122"/>
    <mergeCell ref="D123:F123"/>
    <mergeCell ref="D124:F124"/>
    <mergeCell ref="D125:F125"/>
    <mergeCell ref="D126:F126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07:F107"/>
    <mergeCell ref="D108:F108"/>
    <mergeCell ref="D109:F109"/>
    <mergeCell ref="D110:F110"/>
    <mergeCell ref="D111:F111"/>
    <mergeCell ref="D102:F102"/>
    <mergeCell ref="D103:F103"/>
    <mergeCell ref="D104:F104"/>
    <mergeCell ref="D105:F105"/>
    <mergeCell ref="D106:F106"/>
    <mergeCell ref="D97:F97"/>
    <mergeCell ref="D98:F98"/>
    <mergeCell ref="D99:F99"/>
    <mergeCell ref="D100:F100"/>
    <mergeCell ref="D101:F101"/>
    <mergeCell ref="D92:F92"/>
    <mergeCell ref="D93:F93"/>
    <mergeCell ref="D94:F94"/>
    <mergeCell ref="D95:F95"/>
    <mergeCell ref="D96:F96"/>
    <mergeCell ref="D87:F87"/>
    <mergeCell ref="D88:F88"/>
    <mergeCell ref="D89:F89"/>
    <mergeCell ref="D90:F90"/>
    <mergeCell ref="D91:F91"/>
    <mergeCell ref="D82:F82"/>
    <mergeCell ref="D83:F83"/>
    <mergeCell ref="D84:F84"/>
    <mergeCell ref="D85:F85"/>
    <mergeCell ref="D86:F86"/>
    <mergeCell ref="D77:F77"/>
    <mergeCell ref="D78:F78"/>
    <mergeCell ref="D79:F79"/>
    <mergeCell ref="D80:F80"/>
    <mergeCell ref="D81:F81"/>
    <mergeCell ref="D72:F72"/>
    <mergeCell ref="D73:F73"/>
    <mergeCell ref="D74:F74"/>
    <mergeCell ref="D75:F75"/>
    <mergeCell ref="D76:F76"/>
    <mergeCell ref="D67:F67"/>
    <mergeCell ref="D68:F68"/>
    <mergeCell ref="D69:F69"/>
    <mergeCell ref="D70:F70"/>
    <mergeCell ref="D71:F71"/>
    <mergeCell ref="D62:F62"/>
    <mergeCell ref="D63:F63"/>
    <mergeCell ref="D64:F64"/>
    <mergeCell ref="D65:F65"/>
    <mergeCell ref="D66:F66"/>
    <mergeCell ref="D57:F57"/>
    <mergeCell ref="D58:F58"/>
    <mergeCell ref="D59:F59"/>
    <mergeCell ref="D60:F60"/>
    <mergeCell ref="D61:F61"/>
    <mergeCell ref="D52:F52"/>
    <mergeCell ref="D53:F53"/>
    <mergeCell ref="D54:F54"/>
    <mergeCell ref="D55:F55"/>
    <mergeCell ref="D56:F56"/>
    <mergeCell ref="D48:F48"/>
    <mergeCell ref="D49:F49"/>
    <mergeCell ref="D50:F50"/>
    <mergeCell ref="D51:F51"/>
    <mergeCell ref="D42:F42"/>
    <mergeCell ref="D43:F43"/>
    <mergeCell ref="D44:F44"/>
    <mergeCell ref="D45:F45"/>
    <mergeCell ref="D46:F46"/>
    <mergeCell ref="D39:F39"/>
    <mergeCell ref="D40:F40"/>
    <mergeCell ref="D41:F41"/>
    <mergeCell ref="D32:F32"/>
    <mergeCell ref="D33:F33"/>
    <mergeCell ref="D34:F34"/>
    <mergeCell ref="D35:F35"/>
    <mergeCell ref="D36:F36"/>
    <mergeCell ref="D47:F47"/>
    <mergeCell ref="D30:F30"/>
    <mergeCell ref="D31:F31"/>
    <mergeCell ref="D22:F22"/>
    <mergeCell ref="D23:F23"/>
    <mergeCell ref="D24:F24"/>
    <mergeCell ref="D25:F25"/>
    <mergeCell ref="D26:F26"/>
    <mergeCell ref="D37:F37"/>
    <mergeCell ref="D38:F38"/>
    <mergeCell ref="D21:F21"/>
    <mergeCell ref="H9:J9"/>
    <mergeCell ref="C9:E9"/>
    <mergeCell ref="C11:J11"/>
    <mergeCell ref="C13:E13"/>
    <mergeCell ref="C14:E14"/>
    <mergeCell ref="D27:F27"/>
    <mergeCell ref="D28:F28"/>
    <mergeCell ref="D29:F29"/>
  </mergeCells>
  <phoneticPr fontId="2" type="noConversion"/>
  <printOptions horizontalCentered="1"/>
  <pageMargins left="0.25" right="0.25" top="0.75" bottom="0.75" header="0.3" footer="0.3"/>
  <pageSetup fitToHeight="0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Ref!$B$2:$B$15</xm:f>
          </x14:formula1>
          <xm:sqref>B22:B321</xm:sqref>
        </x14:dataValidation>
        <x14:dataValidation type="list" allowBlank="1" showInputMessage="1" showErrorMessage="1" xr:uid="{00000000-0002-0000-0300-000001000000}">
          <x14:formula1>
            <xm:f>Ref!$A$2:$A$10</xm:f>
          </x14:formula1>
          <xm:sqref>G18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7:J31"/>
  <sheetViews>
    <sheetView showGridLines="0" workbookViewId="0"/>
  </sheetViews>
  <sheetFormatPr baseColWidth="10" defaultColWidth="10.83203125" defaultRowHeight="16"/>
  <cols>
    <col min="1" max="1" width="27.83203125" style="8" customWidth="1"/>
    <col min="2" max="2" width="14.83203125" style="8" customWidth="1"/>
    <col min="3" max="3" width="9" style="8" customWidth="1"/>
    <col min="4" max="4" width="12.83203125" style="8" customWidth="1"/>
    <col min="5" max="5" width="19.83203125" style="8" customWidth="1"/>
    <col min="6" max="6" width="14.83203125" style="8" customWidth="1"/>
    <col min="7" max="16384" width="10.83203125" style="8"/>
  </cols>
  <sheetData>
    <row r="7" spans="1:10">
      <c r="A7" s="48" t="s">
        <v>87</v>
      </c>
      <c r="B7" s="47"/>
    </row>
    <row r="8" spans="1:10">
      <c r="A8" s="28"/>
    </row>
    <row r="9" spans="1:10" ht="23">
      <c r="A9" s="24" t="s">
        <v>150</v>
      </c>
      <c r="B9" s="25"/>
      <c r="C9" s="25"/>
      <c r="D9" s="25"/>
      <c r="E9" s="25"/>
      <c r="F9" s="25"/>
    </row>
    <row r="10" spans="1:10" ht="23">
      <c r="A10" s="22"/>
      <c r="B10" s="23"/>
      <c r="C10" s="23"/>
      <c r="D10" s="23"/>
      <c r="E10" s="23"/>
      <c r="F10" s="23"/>
    </row>
    <row r="11" spans="1:10" ht="6" customHeight="1">
      <c r="A11" s="9"/>
      <c r="C11" s="11"/>
      <c r="D11" s="10"/>
      <c r="E11" s="10"/>
      <c r="F11" s="10"/>
      <c r="G11" s="10"/>
      <c r="H11" s="10"/>
      <c r="I11" s="10"/>
      <c r="J11" s="10"/>
    </row>
    <row r="12" spans="1:10">
      <c r="A12" s="8" t="s">
        <v>13</v>
      </c>
      <c r="B12" s="14">
        <f>'A Expense Report'!C18</f>
        <v>0</v>
      </c>
    </row>
    <row r="13" spans="1:10">
      <c r="A13" s="8" t="s">
        <v>16</v>
      </c>
      <c r="B13" s="14">
        <f>'A Expense Report'!$I$18</f>
        <v>0</v>
      </c>
      <c r="C13" s="8" t="s">
        <v>17</v>
      </c>
      <c r="D13" s="14">
        <f>'A Expense Report'!$J$18</f>
        <v>0</v>
      </c>
    </row>
    <row r="14" spans="1:10" s="12" customFormat="1">
      <c r="B14" s="15"/>
      <c r="D14" s="15"/>
    </row>
    <row r="15" spans="1:10">
      <c r="A15" s="8" t="s">
        <v>18</v>
      </c>
      <c r="B15" s="16">
        <f>'A Expense Report'!$J$20</f>
        <v>0</v>
      </c>
      <c r="D15" s="10"/>
    </row>
    <row r="16" spans="1:10" s="12" customFormat="1" ht="15" customHeight="1">
      <c r="B16" s="11"/>
      <c r="D16" s="11"/>
    </row>
    <row r="17" spans="1:6" ht="20" customHeight="1" thickBot="1">
      <c r="A17" s="172" t="s">
        <v>0</v>
      </c>
      <c r="B17" s="172"/>
      <c r="D17" s="172" t="s">
        <v>1</v>
      </c>
      <c r="E17" s="172"/>
      <c r="F17" s="172"/>
    </row>
    <row r="18" spans="1:6">
      <c r="A18" s="8" t="s">
        <v>26</v>
      </c>
      <c r="B18" s="13">
        <f>SUMIFS('A Expense Report'!$H:$H,'A Expense Report'!$C:$C,'B  Summary-Autofill'!$A18)</f>
        <v>0</v>
      </c>
      <c r="D18" s="8" t="s">
        <v>107</v>
      </c>
      <c r="F18" s="13">
        <f>SUMIFS('A Expense Report'!$I:$I,'A Expense Report'!$C:$C,'B  Summary-Autofill'!$D18)</f>
        <v>0</v>
      </c>
    </row>
    <row r="19" spans="1:6">
      <c r="A19" s="8" t="s">
        <v>27</v>
      </c>
      <c r="B19" s="17">
        <f>SUMIFS('A Expense Report'!$H:$H,'A Expense Report'!$C:$C,'B  Summary-Autofill'!$A19)</f>
        <v>0</v>
      </c>
      <c r="D19" s="8" t="s">
        <v>3</v>
      </c>
      <c r="F19" s="13">
        <f>SUMIFS('A Expense Report'!$I:$I,'A Expense Report'!$C:$C,'B  Summary-Autofill'!$D19)</f>
        <v>0</v>
      </c>
    </row>
    <row r="20" spans="1:6">
      <c r="A20" s="8" t="s">
        <v>28</v>
      </c>
      <c r="B20" s="17">
        <f>SUMIFS('A Expense Report'!$H:$H,'A Expense Report'!$C:$C,'B  Summary-Autofill'!$A20)</f>
        <v>0</v>
      </c>
      <c r="D20" s="8" t="s">
        <v>4</v>
      </c>
      <c r="F20" s="13">
        <f>SUMIFS('A Expense Report'!$I:$I,'A Expense Report'!$C:$C,'B  Summary-Autofill'!$D20)</f>
        <v>0</v>
      </c>
    </row>
    <row r="21" spans="1:6">
      <c r="A21" s="8" t="s">
        <v>104</v>
      </c>
      <c r="B21" s="17">
        <f>SUMIFS('A Expense Report'!$H:$H,'A Expense Report'!$C:$C,'B  Summary-Autofill'!$A21)</f>
        <v>0</v>
      </c>
      <c r="D21" s="8" t="s">
        <v>5</v>
      </c>
      <c r="F21" s="13">
        <f>SUMIFS('A Expense Report'!$I:$I,'A Expense Report'!$C:$C,'B  Summary-Autofill'!$D21)</f>
        <v>0</v>
      </c>
    </row>
    <row r="22" spans="1:6">
      <c r="A22" s="8" t="s">
        <v>2</v>
      </c>
      <c r="B22" s="17">
        <f>SUMIFS('A Expense Report'!$H:$H,'A Expense Report'!$C:$C,'B  Summary-Autofill'!$A22)</f>
        <v>0</v>
      </c>
      <c r="D22" s="8" t="s">
        <v>6</v>
      </c>
      <c r="F22" s="13">
        <f>SUMIFS('A Expense Report'!$I:$I,'A Expense Report'!$C:$C,'B  Summary-Autofill'!$D22)</f>
        <v>0</v>
      </c>
    </row>
    <row r="23" spans="1:6">
      <c r="D23" s="8" t="s">
        <v>7</v>
      </c>
      <c r="F23" s="13">
        <f>SUMIFS('A Expense Report'!$I:$I,'A Expense Report'!$C:$C,'B  Summary-Autofill'!$D23)</f>
        <v>0</v>
      </c>
    </row>
    <row r="24" spans="1:6">
      <c r="D24" s="8" t="s">
        <v>8</v>
      </c>
      <c r="F24" s="13">
        <f>SUMIFS('A Expense Report'!$I:$I,'A Expense Report'!$C:$C,'B  Summary-Autofill'!$D24)</f>
        <v>0</v>
      </c>
    </row>
    <row r="25" spans="1:6">
      <c r="D25" s="8" t="s">
        <v>9</v>
      </c>
      <c r="F25" s="13">
        <f>SUMIFS('A Expense Report'!$I:$I,'A Expense Report'!$C:$C,'B  Summary-Autofill'!$D25)</f>
        <v>0</v>
      </c>
    </row>
    <row r="26" spans="1:6">
      <c r="D26" s="8" t="s">
        <v>10</v>
      </c>
      <c r="F26" s="13">
        <f>SUMIFS('A Expense Report'!$I:$I,'A Expense Report'!$C:$C,'B  Summary-Autofill'!$D26)</f>
        <v>0</v>
      </c>
    </row>
    <row r="28" spans="1:6" ht="17" thickBot="1">
      <c r="A28" s="18" t="s">
        <v>29</v>
      </c>
      <c r="B28" s="19">
        <f>SUM(B18:B27)</f>
        <v>0</v>
      </c>
      <c r="D28" s="18" t="s">
        <v>30</v>
      </c>
      <c r="E28" s="18"/>
      <c r="F28" s="19">
        <f>SUM(F18:F26)</f>
        <v>0</v>
      </c>
    </row>
    <row r="29" spans="1:6" ht="17" thickTop="1"/>
    <row r="30" spans="1:6">
      <c r="A30" s="8" t="s">
        <v>31</v>
      </c>
      <c r="B30" s="16">
        <f>B15+B28-F28</f>
        <v>0</v>
      </c>
    </row>
    <row r="31" spans="1:6">
      <c r="A31" s="20" t="s">
        <v>32</v>
      </c>
      <c r="B31" s="21">
        <f>B30-'A Expense Report'!J322</f>
        <v>0</v>
      </c>
    </row>
  </sheetData>
  <sheetProtection algorithmName="SHA-512" hashValue="TyHW4OK0WmPz4c1NzKjaLjpDEF4GAwoKEOiSxMv8s2P4X1njoW8lG9Sq2QVoBaVvQZZozARjQkDB2Zmfz9Xplw==" saltValue="YLIZnO+yey9BSwsbD8EnNw==" spinCount="100000" sheet="1" objects="1" scenarios="1"/>
  <mergeCells count="2">
    <mergeCell ref="A17:B17"/>
    <mergeCell ref="D17:F17"/>
  </mergeCells>
  <phoneticPr fontId="2" type="noConversion"/>
  <pageMargins left="0.7" right="0.7" top="0.75" bottom="0.75" header="0.3" footer="0.3"/>
  <pageSetup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7:I9"/>
  <sheetViews>
    <sheetView showGridLines="0" workbookViewId="0">
      <selection sqref="A1:XFD1048576"/>
    </sheetView>
  </sheetViews>
  <sheetFormatPr baseColWidth="10" defaultColWidth="10.6640625" defaultRowHeight="16"/>
  <sheetData>
    <row r="7" spans="1:9" ht="23">
      <c r="A7" s="6" t="s">
        <v>123</v>
      </c>
    </row>
    <row r="9" spans="1:9">
      <c r="A9" s="37" t="s">
        <v>88</v>
      </c>
      <c r="B9" s="37" t="s">
        <v>89</v>
      </c>
      <c r="C9" s="38"/>
      <c r="D9" s="38"/>
      <c r="E9" s="38"/>
      <c r="F9" s="38"/>
      <c r="G9" s="38"/>
      <c r="H9" s="38"/>
      <c r="I9" s="38"/>
    </row>
  </sheetData>
  <sheetProtection algorithmName="SHA-512" hashValue="WcQ1MErTLZ0R9wqK76K3w+O1sS5TvkgNQhQ9l56azCgrvEhodcuy8cd0zv5fJAHKfy7N5vMNhFKoq2grum5Q2g==" saltValue="MJEsIJqX9PC4R73YOlANHA==" spinCount="100000" sheet="1" objects="1" scenarios="1" selectLockedCells="1" selectUnlockedCells="1"/>
  <phoneticPr fontId="2" type="noConversion"/>
  <pageMargins left="0.7" right="0.7" top="0.75" bottom="0.75" header="0.3" footer="0.3"/>
  <pageSetup scale="7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8:E40"/>
  <sheetViews>
    <sheetView showGridLines="0" zoomScale="115" zoomScaleNormal="115" zoomScalePageLayoutView="115" workbookViewId="0">
      <selection activeCell="A20" sqref="A20"/>
    </sheetView>
  </sheetViews>
  <sheetFormatPr baseColWidth="10" defaultColWidth="10.83203125" defaultRowHeight="13"/>
  <cols>
    <col min="1" max="1" width="32.1640625" style="73" customWidth="1"/>
    <col min="2" max="2" width="11.83203125" style="73" customWidth="1"/>
    <col min="3" max="4" width="13.33203125" style="73" customWidth="1"/>
    <col min="5" max="5" width="15.6640625" style="73" customWidth="1"/>
    <col min="6" max="16384" width="10.83203125" style="73"/>
  </cols>
  <sheetData>
    <row r="8" spans="1:5" ht="23">
      <c r="A8" s="71" t="s">
        <v>73</v>
      </c>
      <c r="B8" s="72"/>
      <c r="C8" s="72"/>
      <c r="D8" s="72"/>
      <c r="E8" s="72"/>
    </row>
    <row r="10" spans="1:5" ht="14" thickBot="1"/>
    <row r="11" spans="1:5" ht="14" thickBot="1">
      <c r="A11" s="74" t="s">
        <v>34</v>
      </c>
      <c r="B11" s="150" t="str">
        <f>IF(ISBLANK('A Expense Report'!$J$18),"",'A Expense Report'!$J$18)</f>
        <v/>
      </c>
      <c r="C11" s="75"/>
    </row>
    <row r="12" spans="1:5" ht="14" thickBot="1">
      <c r="A12" s="74" t="s">
        <v>33</v>
      </c>
      <c r="B12" s="76">
        <f>'A Expense Report'!H9</f>
        <v>0</v>
      </c>
    </row>
    <row r="13" spans="1:5" ht="14" thickBot="1">
      <c r="A13" s="74" t="s">
        <v>13</v>
      </c>
      <c r="B13" s="76">
        <f>'A Expense Report'!C18</f>
        <v>0</v>
      </c>
      <c r="C13" s="93" t="s">
        <v>163</v>
      </c>
    </row>
    <row r="14" spans="1:5" s="79" customFormat="1" ht="14" thickBot="1">
      <c r="A14" s="77"/>
      <c r="B14" s="78"/>
      <c r="C14" s="155">
        <f>'B  Summary-Autofill'!B15</f>
        <v>0</v>
      </c>
    </row>
    <row r="15" spans="1:5" s="79" customFormat="1">
      <c r="A15" s="74"/>
      <c r="B15" s="74"/>
    </row>
    <row r="16" spans="1:5" ht="14" thickBot="1">
      <c r="A16" s="80"/>
      <c r="B16" s="80" t="s">
        <v>35</v>
      </c>
      <c r="C16" s="93" t="s">
        <v>22</v>
      </c>
      <c r="D16" s="94" t="s">
        <v>23</v>
      </c>
      <c r="E16" s="80" t="s">
        <v>24</v>
      </c>
    </row>
    <row r="17" spans="1:5" ht="14" thickBot="1">
      <c r="B17" s="150" t="str">
        <f>IF(ISBLANK('A Expense Report'!$J$18),"",'A Expense Report'!$J$18)</f>
        <v/>
      </c>
      <c r="C17" s="39">
        <f>'B  Summary-Autofill'!B28</f>
        <v>0</v>
      </c>
      <c r="D17" s="39">
        <f>'B  Summary-Autofill'!F28</f>
        <v>0</v>
      </c>
      <c r="E17" s="81">
        <f>C14+C17-D17</f>
        <v>0</v>
      </c>
    </row>
    <row r="18" spans="1:5" s="79" customFormat="1" ht="14" thickBot="1">
      <c r="B18" s="82"/>
      <c r="C18" s="83"/>
      <c r="D18" s="83"/>
      <c r="E18" s="83"/>
    </row>
    <row r="19" spans="1:5" ht="14" thickBot="1">
      <c r="A19" s="84" t="s">
        <v>38</v>
      </c>
      <c r="B19" s="147" t="s">
        <v>36</v>
      </c>
      <c r="C19" s="148" t="s">
        <v>22</v>
      </c>
      <c r="D19" s="149" t="s">
        <v>37</v>
      </c>
      <c r="E19" s="85"/>
    </row>
    <row r="20" spans="1:5">
      <c r="A20" s="40"/>
      <c r="B20" s="151"/>
      <c r="C20" s="41"/>
      <c r="D20" s="41"/>
      <c r="E20" s="86">
        <f>E17+C20-D20</f>
        <v>0</v>
      </c>
    </row>
    <row r="21" spans="1:5">
      <c r="A21" s="42"/>
      <c r="B21" s="152"/>
      <c r="C21" s="43"/>
      <c r="D21" s="43"/>
      <c r="E21" s="87">
        <f>E20+C21-D21</f>
        <v>0</v>
      </c>
    </row>
    <row r="22" spans="1:5">
      <c r="A22" s="42"/>
      <c r="B22" s="152"/>
      <c r="C22" s="43"/>
      <c r="D22" s="43"/>
      <c r="E22" s="87">
        <f t="shared" ref="E22:E32" si="0">E21+C22-D22</f>
        <v>0</v>
      </c>
    </row>
    <row r="23" spans="1:5">
      <c r="A23" s="44"/>
      <c r="B23" s="152"/>
      <c r="C23" s="43"/>
      <c r="D23" s="43"/>
      <c r="E23" s="87">
        <f t="shared" si="0"/>
        <v>0</v>
      </c>
    </row>
    <row r="24" spans="1:5">
      <c r="A24" s="44"/>
      <c r="B24" s="152"/>
      <c r="C24" s="43"/>
      <c r="D24" s="43"/>
      <c r="E24" s="87">
        <f t="shared" si="0"/>
        <v>0</v>
      </c>
    </row>
    <row r="25" spans="1:5">
      <c r="A25" s="44"/>
      <c r="B25" s="152"/>
      <c r="C25" s="43"/>
      <c r="D25" s="43"/>
      <c r="E25" s="87">
        <f t="shared" si="0"/>
        <v>0</v>
      </c>
    </row>
    <row r="26" spans="1:5">
      <c r="A26" s="44"/>
      <c r="B26" s="152"/>
      <c r="C26" s="43"/>
      <c r="D26" s="43"/>
      <c r="E26" s="87">
        <f t="shared" si="0"/>
        <v>0</v>
      </c>
    </row>
    <row r="27" spans="1:5">
      <c r="A27" s="44"/>
      <c r="B27" s="152"/>
      <c r="C27" s="43"/>
      <c r="D27" s="43"/>
      <c r="E27" s="87">
        <f t="shared" si="0"/>
        <v>0</v>
      </c>
    </row>
    <row r="28" spans="1:5">
      <c r="A28" s="44"/>
      <c r="B28" s="152"/>
      <c r="C28" s="43"/>
      <c r="D28" s="43"/>
      <c r="E28" s="87">
        <f t="shared" si="0"/>
        <v>0</v>
      </c>
    </row>
    <row r="29" spans="1:5">
      <c r="A29" s="44"/>
      <c r="B29" s="152"/>
      <c r="C29" s="43"/>
      <c r="D29" s="43"/>
      <c r="E29" s="87">
        <f t="shared" si="0"/>
        <v>0</v>
      </c>
    </row>
    <row r="30" spans="1:5">
      <c r="A30" s="44"/>
      <c r="B30" s="152"/>
      <c r="C30" s="43"/>
      <c r="D30" s="43"/>
      <c r="E30" s="87">
        <f t="shared" si="0"/>
        <v>0</v>
      </c>
    </row>
    <row r="31" spans="1:5">
      <c r="A31" s="44"/>
      <c r="B31" s="152"/>
      <c r="C31" s="43"/>
      <c r="D31" s="43"/>
      <c r="E31" s="87">
        <f t="shared" si="0"/>
        <v>0</v>
      </c>
    </row>
    <row r="32" spans="1:5" ht="14" thickBot="1">
      <c r="A32" s="45"/>
      <c r="B32" s="153"/>
      <c r="C32" s="46"/>
      <c r="D32" s="46"/>
      <c r="E32" s="88">
        <f t="shared" si="0"/>
        <v>0</v>
      </c>
    </row>
    <row r="33" spans="1:5" ht="14" thickBot="1"/>
    <row r="34" spans="1:5" ht="14" thickBot="1">
      <c r="D34" s="145" t="s">
        <v>164</v>
      </c>
      <c r="E34" s="81">
        <f>E32</f>
        <v>0</v>
      </c>
    </row>
    <row r="35" spans="1:5" ht="14" thickBot="1">
      <c r="C35" s="74"/>
    </row>
    <row r="36" spans="1:5" ht="14" thickBot="1">
      <c r="D36" s="145" t="s">
        <v>165</v>
      </c>
      <c r="E36" s="81">
        <f>'A Expense Report'!J322</f>
        <v>0</v>
      </c>
    </row>
    <row r="38" spans="1:5">
      <c r="A38" s="74"/>
      <c r="C38" s="74"/>
      <c r="D38" s="145" t="s">
        <v>166</v>
      </c>
      <c r="E38" s="89">
        <f>E34-E36</f>
        <v>0</v>
      </c>
    </row>
    <row r="39" spans="1:5">
      <c r="D39" s="90"/>
      <c r="E39" s="146" t="s">
        <v>167</v>
      </c>
    </row>
    <row r="40" spans="1:5">
      <c r="A40" s="90"/>
      <c r="E40" s="154" t="str" cm="1">
        <f t="array" ref="E40">_xlfn.IFS(E34&gt;E36, "NOTE: Adjusted Balance is GREATER THAN the Treasury Report balance.", E36&gt;E34,"NOTE: Adjusted Balance is LESS THAN the Treasury Report balance.",TRUE,"")</f>
        <v/>
      </c>
    </row>
  </sheetData>
  <sheetProtection algorithmName="SHA-512" hashValue="VOqpC8rL8V5a8naXsi+yXK6WO8917Ylgp03iNz4ILTepz2bU5pCDB/xlRZWUp+gWV6fvx5LVOmNoyWnmrsM0qQ==" saltValue="5hqg55O5D2HGbb73QiJtmg==" spinCount="100000" sheet="1" objects="1" scenarios="1" selectLockedCells="1"/>
  <phoneticPr fontId="2" type="noConversion"/>
  <pageMargins left="0.7" right="0.7" top="0.75" bottom="0.75" header="0.3" footer="0.3"/>
  <pageSetup scale="9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I59"/>
  <sheetViews>
    <sheetView showGridLines="0" workbookViewId="0">
      <selection activeCell="K55" sqref="K55"/>
    </sheetView>
  </sheetViews>
  <sheetFormatPr baseColWidth="10" defaultColWidth="10.83203125" defaultRowHeight="13"/>
  <cols>
    <col min="1" max="1" width="27.33203125" style="54" customWidth="1"/>
    <col min="2" max="2" width="3.6640625" style="54" customWidth="1"/>
    <col min="3" max="3" width="14.83203125" style="54" customWidth="1"/>
    <col min="4" max="4" width="25.83203125" style="54" customWidth="1"/>
    <col min="5" max="16384" width="10.83203125" style="54"/>
  </cols>
  <sheetData>
    <row r="1" spans="1:9" s="91" customFormat="1" ht="16">
      <c r="A1" s="176" t="s">
        <v>169</v>
      </c>
      <c r="B1" s="176"/>
      <c r="C1" s="176"/>
      <c r="D1" s="176"/>
      <c r="E1" s="176"/>
      <c r="F1" s="176"/>
      <c r="G1" s="176"/>
      <c r="H1" s="176"/>
      <c r="I1" s="176"/>
    </row>
    <row r="4" spans="1:9" s="53" customFormat="1" ht="23">
      <c r="A4" s="51" t="s">
        <v>84</v>
      </c>
      <c r="B4" s="52"/>
      <c r="C4" s="52"/>
      <c r="D4" s="52"/>
    </row>
    <row r="5" spans="1:9" ht="7" customHeight="1">
      <c r="C5" s="55"/>
    </row>
    <row r="6" spans="1:9" s="53" customFormat="1" ht="16">
      <c r="A6" s="56" t="s">
        <v>117</v>
      </c>
      <c r="B6" s="57"/>
      <c r="C6" s="58">
        <f>'A Expense Report'!$E$18</f>
        <v>0</v>
      </c>
      <c r="D6" s="59"/>
      <c r="E6" s="57"/>
      <c r="F6" s="57"/>
    </row>
    <row r="7" spans="1:9" ht="7" customHeight="1">
      <c r="A7" s="56"/>
      <c r="B7" s="59"/>
      <c r="C7" s="59"/>
      <c r="D7" s="59"/>
      <c r="E7" s="59"/>
      <c r="F7" s="59"/>
    </row>
    <row r="8" spans="1:9" ht="16">
      <c r="A8" s="56" t="s">
        <v>39</v>
      </c>
      <c r="B8" s="59"/>
      <c r="C8" s="60">
        <f>'C Reconciliation'!E36</f>
        <v>0</v>
      </c>
      <c r="D8" s="59"/>
      <c r="E8" s="59"/>
      <c r="F8" s="59"/>
    </row>
    <row r="9" spans="1:9" ht="7" customHeight="1">
      <c r="A9" s="61"/>
      <c r="B9" s="59"/>
      <c r="C9" s="59"/>
      <c r="D9" s="59"/>
      <c r="E9" s="59"/>
      <c r="F9" s="59"/>
    </row>
    <row r="10" spans="1:9" ht="16">
      <c r="A10" s="56" t="s">
        <v>42</v>
      </c>
      <c r="B10" s="59"/>
      <c r="C10" s="62"/>
      <c r="D10" s="59"/>
      <c r="E10" s="59"/>
      <c r="F10" s="59"/>
    </row>
    <row r="11" spans="1:9" ht="7" customHeight="1">
      <c r="A11" s="61"/>
      <c r="B11" s="59"/>
      <c r="C11" s="59"/>
      <c r="D11" s="59"/>
      <c r="E11" s="59"/>
      <c r="F11" s="59"/>
    </row>
    <row r="12" spans="1:9" ht="16">
      <c r="A12" s="56" t="s">
        <v>144</v>
      </c>
      <c r="B12" s="56"/>
      <c r="C12" s="63"/>
      <c r="D12" s="64"/>
      <c r="E12" s="59"/>
      <c r="F12" s="59"/>
    </row>
    <row r="13" spans="1:9" ht="7" customHeight="1">
      <c r="A13" s="61"/>
      <c r="B13" s="59"/>
      <c r="C13" s="59"/>
      <c r="D13" s="59"/>
      <c r="E13" s="59"/>
      <c r="F13" s="59"/>
    </row>
    <row r="14" spans="1:9" ht="16">
      <c r="A14" s="61" t="s">
        <v>145</v>
      </c>
      <c r="B14" s="56"/>
      <c r="C14" s="63"/>
      <c r="D14" s="64"/>
      <c r="E14" s="59"/>
      <c r="F14" s="59"/>
    </row>
    <row r="15" spans="1:9" s="59" customFormat="1" ht="16">
      <c r="A15" s="65"/>
    </row>
    <row r="16" spans="1:9" s="57" customFormat="1" ht="17" thickBot="1">
      <c r="A16" s="65" t="s">
        <v>135</v>
      </c>
      <c r="E16" s="92"/>
    </row>
    <row r="17" spans="1:8" s="59" customFormat="1" ht="17" thickBot="1">
      <c r="B17" s="66"/>
      <c r="C17" s="67" t="s">
        <v>136</v>
      </c>
    </row>
    <row r="18" spans="1:8" s="59" customFormat="1" ht="17" thickBot="1">
      <c r="B18" s="66"/>
      <c r="C18" s="67" t="s">
        <v>137</v>
      </c>
    </row>
    <row r="19" spans="1:8" s="59" customFormat="1" ht="17" thickBot="1">
      <c r="B19" s="66"/>
      <c r="C19" s="67" t="s">
        <v>138</v>
      </c>
    </row>
    <row r="20" spans="1:8" s="59" customFormat="1" ht="17" thickBot="1">
      <c r="B20" s="66"/>
      <c r="C20" s="67" t="s">
        <v>139</v>
      </c>
    </row>
    <row r="21" spans="1:8" s="59" customFormat="1" ht="16">
      <c r="A21" s="67"/>
    </row>
    <row r="22" spans="1:8" s="57" customFormat="1" ht="17" thickBot="1">
      <c r="A22" s="65" t="s">
        <v>170</v>
      </c>
    </row>
    <row r="23" spans="1:8" s="59" customFormat="1" ht="17" thickBot="1">
      <c r="B23" s="66"/>
      <c r="C23" s="67" t="s">
        <v>43</v>
      </c>
    </row>
    <row r="24" spans="1:8" s="59" customFormat="1" ht="17" thickBot="1">
      <c r="B24" s="66"/>
      <c r="C24" s="67" t="s">
        <v>44</v>
      </c>
    </row>
    <row r="25" spans="1:8" s="59" customFormat="1" ht="17" thickBot="1">
      <c r="B25" s="66"/>
      <c r="C25" s="67" t="s">
        <v>45</v>
      </c>
    </row>
    <row r="26" spans="1:8" s="59" customFormat="1" ht="17" thickBot="1">
      <c r="B26" s="66"/>
      <c r="C26" s="67" t="s">
        <v>55</v>
      </c>
    </row>
    <row r="27" spans="1:8" s="59" customFormat="1" ht="17" thickBot="1">
      <c r="B27" s="66"/>
      <c r="C27" s="67" t="s">
        <v>141</v>
      </c>
    </row>
    <row r="28" spans="1:8" s="59" customFormat="1" ht="17" thickBot="1">
      <c r="B28" s="66"/>
      <c r="C28" s="67" t="s">
        <v>47</v>
      </c>
    </row>
    <row r="29" spans="1:8" s="59" customFormat="1" ht="16">
      <c r="A29" s="67"/>
    </row>
    <row r="30" spans="1:8" s="57" customFormat="1" ht="16">
      <c r="A30" s="65" t="s">
        <v>155</v>
      </c>
    </row>
    <row r="31" spans="1:8" s="59" customFormat="1" ht="6.75" customHeight="1" thickBot="1">
      <c r="A31" s="67"/>
    </row>
    <row r="32" spans="1:8" s="59" customFormat="1" ht="75" customHeight="1" thickBot="1">
      <c r="A32" s="173"/>
      <c r="B32" s="174"/>
      <c r="C32" s="174"/>
      <c r="D32" s="174"/>
      <c r="E32" s="174"/>
      <c r="F32" s="174"/>
      <c r="G32" s="174"/>
      <c r="H32" s="175"/>
    </row>
    <row r="33" spans="1:8" s="59" customFormat="1" ht="16">
      <c r="A33" s="65"/>
    </row>
    <row r="34" spans="1:8" s="57" customFormat="1" ht="16">
      <c r="A34" s="65" t="s">
        <v>156</v>
      </c>
    </row>
    <row r="35" spans="1:8" s="59" customFormat="1" ht="6.75" customHeight="1" thickBot="1">
      <c r="A35" s="67"/>
    </row>
    <row r="36" spans="1:8" s="59" customFormat="1" ht="75" customHeight="1" thickBot="1">
      <c r="A36" s="173"/>
      <c r="B36" s="174"/>
      <c r="C36" s="174"/>
      <c r="D36" s="174"/>
      <c r="E36" s="174"/>
      <c r="F36" s="174"/>
      <c r="G36" s="174"/>
      <c r="H36" s="175"/>
    </row>
    <row r="37" spans="1:8" s="59" customFormat="1" ht="16">
      <c r="A37" s="67"/>
    </row>
    <row r="38" spans="1:8" s="57" customFormat="1" ht="16">
      <c r="A38" s="65" t="s">
        <v>159</v>
      </c>
    </row>
    <row r="39" spans="1:8" s="57" customFormat="1" ht="16">
      <c r="A39" s="65" t="s">
        <v>157</v>
      </c>
    </row>
    <row r="40" spans="1:8" s="59" customFormat="1" ht="6.75" customHeight="1" thickBot="1">
      <c r="A40" s="67"/>
    </row>
    <row r="41" spans="1:8" s="59" customFormat="1" ht="75" customHeight="1" thickBot="1">
      <c r="A41" s="173"/>
      <c r="B41" s="174"/>
      <c r="C41" s="174"/>
      <c r="D41" s="174"/>
      <c r="E41" s="174"/>
      <c r="F41" s="174"/>
      <c r="G41" s="174"/>
      <c r="H41" s="175"/>
    </row>
    <row r="42" spans="1:8" s="59" customFormat="1" ht="16">
      <c r="A42" s="67"/>
    </row>
    <row r="43" spans="1:8" s="59" customFormat="1" ht="16">
      <c r="A43" s="65" t="s">
        <v>160</v>
      </c>
    </row>
    <row r="44" spans="1:8" s="57" customFormat="1" ht="16">
      <c r="A44" s="65" t="s">
        <v>143</v>
      </c>
    </row>
    <row r="45" spans="1:8" s="57" customFormat="1" ht="16">
      <c r="A45" s="65" t="s">
        <v>142</v>
      </c>
    </row>
    <row r="46" spans="1:8" s="59" customFormat="1" ht="6.75" customHeight="1" thickBot="1">
      <c r="A46" s="67"/>
    </row>
    <row r="47" spans="1:8" s="59" customFormat="1" ht="75" customHeight="1" thickBot="1">
      <c r="A47" s="173"/>
      <c r="B47" s="174"/>
      <c r="C47" s="174"/>
      <c r="D47" s="174"/>
      <c r="E47" s="174"/>
      <c r="F47" s="174"/>
      <c r="G47" s="174"/>
      <c r="H47" s="175"/>
    </row>
    <row r="48" spans="1:8" s="59" customFormat="1" ht="16">
      <c r="A48" s="67"/>
    </row>
    <row r="49" spans="1:8" s="57" customFormat="1" ht="16">
      <c r="A49" s="65" t="s">
        <v>158</v>
      </c>
    </row>
    <row r="50" spans="1:8" s="59" customFormat="1" ht="6.75" customHeight="1" thickBot="1">
      <c r="A50" s="67"/>
    </row>
    <row r="51" spans="1:8" s="59" customFormat="1" ht="75" customHeight="1" thickBot="1">
      <c r="A51" s="173"/>
      <c r="B51" s="174"/>
      <c r="C51" s="174"/>
      <c r="D51" s="174"/>
      <c r="E51" s="174"/>
      <c r="F51" s="174"/>
      <c r="G51" s="174"/>
      <c r="H51" s="175"/>
    </row>
    <row r="52" spans="1:8" s="59" customFormat="1" ht="16">
      <c r="A52" s="65"/>
    </row>
    <row r="53" spans="1:8" s="57" customFormat="1" ht="16">
      <c r="A53" s="54"/>
      <c r="B53" s="54"/>
      <c r="C53" s="54"/>
      <c r="D53" s="54"/>
      <c r="E53" s="54"/>
      <c r="F53" s="54"/>
      <c r="G53" s="54"/>
      <c r="H53" s="54"/>
    </row>
    <row r="54" spans="1:8" s="59" customFormat="1" ht="6.75" customHeight="1">
      <c r="A54" s="54"/>
      <c r="B54" s="54"/>
      <c r="C54" s="54"/>
      <c r="D54" s="54"/>
      <c r="E54" s="54"/>
      <c r="F54" s="54"/>
      <c r="G54" s="54"/>
      <c r="H54" s="54"/>
    </row>
    <row r="55" spans="1:8" s="59" customFormat="1" ht="75" customHeight="1">
      <c r="A55" s="54"/>
      <c r="B55" s="54"/>
      <c r="C55" s="54"/>
      <c r="D55" s="54"/>
      <c r="E55" s="54"/>
      <c r="F55" s="54"/>
      <c r="G55" s="54"/>
      <c r="H55" s="54"/>
    </row>
    <row r="56" spans="1:8" s="59" customFormat="1" ht="16">
      <c r="A56" s="54"/>
      <c r="B56" s="54"/>
      <c r="C56" s="54"/>
      <c r="D56" s="54"/>
      <c r="E56" s="54"/>
      <c r="F56" s="54"/>
      <c r="G56" s="54"/>
      <c r="H56" s="54"/>
    </row>
    <row r="57" spans="1:8" s="57" customFormat="1" ht="16">
      <c r="A57" s="54"/>
      <c r="B57" s="54"/>
      <c r="C57" s="54"/>
      <c r="D57" s="54"/>
      <c r="E57" s="54"/>
      <c r="F57" s="54"/>
      <c r="G57" s="54"/>
      <c r="H57" s="54"/>
    </row>
    <row r="58" spans="1:8" s="59" customFormat="1" ht="6.75" customHeight="1">
      <c r="A58" s="54"/>
      <c r="B58" s="54"/>
      <c r="C58" s="54"/>
      <c r="D58" s="54"/>
      <c r="E58" s="54"/>
      <c r="F58" s="54"/>
      <c r="G58" s="54"/>
      <c r="H58" s="54"/>
    </row>
    <row r="59" spans="1:8" s="59" customFormat="1" ht="75" customHeight="1">
      <c r="A59" s="54"/>
      <c r="B59" s="54"/>
      <c r="C59" s="54"/>
      <c r="D59" s="54"/>
      <c r="E59" s="54"/>
      <c r="F59" s="54"/>
      <c r="G59" s="54"/>
      <c r="H59" s="54"/>
    </row>
  </sheetData>
  <sheetProtection algorithmName="SHA-512" hashValue="8Zqvw0EeXMfllEXDqhyr5Zeh088mmbjmRoLOIZYc1gu7lFjmfybLiPY8bbJeGhAYzeV9lKJPqzGYYu967Huhqw==" saltValue="CnrGaxKfIpJt198Fx8Qpfg==" spinCount="100000" sheet="1" objects="1" scenarios="1" selectLockedCells="1" selectUnlockedCells="1"/>
  <mergeCells count="6">
    <mergeCell ref="A1:I1"/>
    <mergeCell ref="A32:H32"/>
    <mergeCell ref="A36:H36"/>
    <mergeCell ref="A41:H41"/>
    <mergeCell ref="A47:H47"/>
    <mergeCell ref="A51:H51"/>
  </mergeCells>
  <printOptions horizontalCentered="1"/>
  <pageMargins left="0.25" right="0.25" top="0.75" bottom="0.5" header="0.3" footer="0.3"/>
  <pageSetup scale="97" fitToHeight="0" orientation="landscape" horizontalDpi="0" verticalDpi="0" r:id="rId1"/>
  <rowBreaks count="1" manualBreakCount="1">
    <brk id="33" max="16383" man="1"/>
  </row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3:H58"/>
  <sheetViews>
    <sheetView showGridLines="0" tabSelected="1" workbookViewId="0">
      <selection activeCell="B25" sqref="B25"/>
    </sheetView>
  </sheetViews>
  <sheetFormatPr baseColWidth="10" defaultColWidth="10.83203125" defaultRowHeight="13"/>
  <cols>
    <col min="1" max="1" width="27.33203125" style="54" customWidth="1"/>
    <col min="2" max="2" width="3.6640625" style="54" customWidth="1"/>
    <col min="3" max="3" width="14.83203125" style="54" customWidth="1"/>
    <col min="4" max="4" width="25.83203125" style="54" customWidth="1"/>
    <col min="5" max="16384" width="10.83203125" style="54"/>
  </cols>
  <sheetData>
    <row r="3" spans="1:6" s="53" customFormat="1" ht="23">
      <c r="A3" s="51" t="s">
        <v>149</v>
      </c>
      <c r="B3" s="52"/>
      <c r="C3" s="52"/>
      <c r="D3" s="52"/>
    </row>
    <row r="4" spans="1:6" ht="7" customHeight="1">
      <c r="C4" s="55"/>
    </row>
    <row r="5" spans="1:6" s="53" customFormat="1" ht="16">
      <c r="A5" s="56" t="s">
        <v>117</v>
      </c>
      <c r="B5" s="57"/>
      <c r="C5" s="68">
        <f>'A Expense Report'!$E$18</f>
        <v>0</v>
      </c>
      <c r="D5" s="59"/>
      <c r="E5" s="57"/>
      <c r="F5" s="57"/>
    </row>
    <row r="6" spans="1:6" ht="7" customHeight="1">
      <c r="A6" s="56"/>
      <c r="B6" s="59"/>
      <c r="C6" s="59"/>
      <c r="D6" s="59"/>
      <c r="E6" s="59"/>
      <c r="F6" s="59"/>
    </row>
    <row r="7" spans="1:6" ht="16">
      <c r="A7" s="56" t="s">
        <v>39</v>
      </c>
      <c r="B7" s="59"/>
      <c r="C7" s="69">
        <f>'C Reconciliation'!E36</f>
        <v>0</v>
      </c>
      <c r="D7" s="59"/>
      <c r="E7" s="59"/>
      <c r="F7" s="59"/>
    </row>
    <row r="8" spans="1:6" ht="7" customHeight="1">
      <c r="A8" s="61"/>
      <c r="B8" s="59"/>
      <c r="C8" s="59"/>
      <c r="D8" s="59"/>
      <c r="E8" s="59"/>
      <c r="F8" s="59"/>
    </row>
    <row r="9" spans="1:6" ht="16">
      <c r="A9" s="56" t="s">
        <v>42</v>
      </c>
      <c r="B9" s="59"/>
      <c r="C9" s="36"/>
      <c r="D9" s="59"/>
      <c r="E9" s="59"/>
      <c r="F9" s="59"/>
    </row>
    <row r="10" spans="1:6" ht="7" customHeight="1">
      <c r="A10" s="61"/>
      <c r="B10" s="59"/>
      <c r="C10" s="59"/>
      <c r="D10" s="59"/>
      <c r="E10" s="59"/>
      <c r="F10" s="59"/>
    </row>
    <row r="11" spans="1:6" ht="16">
      <c r="A11" s="56" t="s">
        <v>40</v>
      </c>
      <c r="B11" s="56"/>
      <c r="C11" s="35">
        <v>8</v>
      </c>
      <c r="D11" s="64"/>
      <c r="E11" s="59"/>
      <c r="F11" s="59"/>
    </row>
    <row r="12" spans="1:6" ht="7" customHeight="1">
      <c r="A12" s="61"/>
      <c r="B12" s="59"/>
      <c r="C12" s="59"/>
      <c r="D12" s="59"/>
      <c r="E12" s="59"/>
      <c r="F12" s="59"/>
    </row>
    <row r="13" spans="1:6" ht="16">
      <c r="A13" s="61" t="s">
        <v>41</v>
      </c>
      <c r="B13" s="56"/>
      <c r="C13" s="35">
        <v>8</v>
      </c>
      <c r="D13" s="64"/>
      <c r="E13" s="59"/>
      <c r="F13" s="59"/>
    </row>
    <row r="14" spans="1:6" s="59" customFormat="1" ht="16">
      <c r="A14" s="65"/>
    </row>
    <row r="15" spans="1:6" s="57" customFormat="1" ht="17" thickBot="1">
      <c r="A15" s="65" t="s">
        <v>135</v>
      </c>
    </row>
    <row r="16" spans="1:6" s="59" customFormat="1" ht="17" thickBot="1">
      <c r="B16" s="70"/>
      <c r="C16" s="67" t="s">
        <v>136</v>
      </c>
    </row>
    <row r="17" spans="1:8" s="59" customFormat="1" ht="17" thickBot="1">
      <c r="B17" s="70"/>
      <c r="C17" s="67" t="s">
        <v>137</v>
      </c>
    </row>
    <row r="18" spans="1:8" s="59" customFormat="1" ht="17" thickBot="1">
      <c r="B18" s="70"/>
      <c r="C18" s="67" t="s">
        <v>138</v>
      </c>
    </row>
    <row r="19" spans="1:8" s="59" customFormat="1" ht="17" thickBot="1">
      <c r="B19" s="70"/>
      <c r="C19" s="67" t="s">
        <v>139</v>
      </c>
    </row>
    <row r="20" spans="1:8" s="59" customFormat="1" ht="16">
      <c r="A20" s="67"/>
    </row>
    <row r="21" spans="1:8" s="57" customFormat="1" ht="17" thickBot="1">
      <c r="A21" s="65" t="s">
        <v>170</v>
      </c>
    </row>
    <row r="22" spans="1:8" s="59" customFormat="1" ht="17" thickBot="1">
      <c r="B22" s="70"/>
      <c r="C22" s="67" t="s">
        <v>43</v>
      </c>
    </row>
    <row r="23" spans="1:8" s="59" customFormat="1" ht="17" thickBot="1">
      <c r="B23" s="70"/>
      <c r="C23" s="67" t="s">
        <v>44</v>
      </c>
    </row>
    <row r="24" spans="1:8" s="59" customFormat="1" ht="17" thickBot="1">
      <c r="B24" s="70"/>
      <c r="C24" s="67" t="s">
        <v>45</v>
      </c>
    </row>
    <row r="25" spans="1:8" s="59" customFormat="1" ht="17" thickBot="1">
      <c r="B25" s="70"/>
      <c r="C25" s="67" t="s">
        <v>55</v>
      </c>
    </row>
    <row r="26" spans="1:8" s="59" customFormat="1" ht="17" thickBot="1">
      <c r="B26" s="70"/>
      <c r="C26" s="67" t="s">
        <v>141</v>
      </c>
    </row>
    <row r="27" spans="1:8" s="59" customFormat="1" ht="17" thickBot="1">
      <c r="B27" s="70"/>
      <c r="C27" s="67" t="s">
        <v>47</v>
      </c>
    </row>
    <row r="28" spans="1:8" s="59" customFormat="1" ht="16">
      <c r="A28" s="67"/>
    </row>
    <row r="29" spans="1:8" s="57" customFormat="1" ht="16">
      <c r="A29" s="65" t="s">
        <v>155</v>
      </c>
    </row>
    <row r="30" spans="1:8" s="59" customFormat="1" ht="6.75" customHeight="1" thickBot="1">
      <c r="A30" s="67"/>
    </row>
    <row r="31" spans="1:8" s="59" customFormat="1" ht="75" customHeight="1" thickBot="1">
      <c r="A31" s="177"/>
      <c r="B31" s="178"/>
      <c r="C31" s="178"/>
      <c r="D31" s="178"/>
      <c r="E31" s="178"/>
      <c r="F31" s="178"/>
      <c r="G31" s="178"/>
      <c r="H31" s="179"/>
    </row>
    <row r="32" spans="1:8" s="59" customFormat="1" ht="16">
      <c r="A32" s="65"/>
    </row>
    <row r="33" spans="1:8" s="57" customFormat="1" ht="16">
      <c r="A33" s="65" t="s">
        <v>156</v>
      </c>
    </row>
    <row r="34" spans="1:8" s="59" customFormat="1" ht="6.75" customHeight="1" thickBot="1">
      <c r="A34" s="67"/>
    </row>
    <row r="35" spans="1:8" s="59" customFormat="1" ht="75" customHeight="1" thickBot="1">
      <c r="A35" s="177"/>
      <c r="B35" s="178"/>
      <c r="C35" s="178"/>
      <c r="D35" s="178"/>
      <c r="E35" s="178"/>
      <c r="F35" s="178"/>
      <c r="G35" s="178"/>
      <c r="H35" s="179"/>
    </row>
    <row r="36" spans="1:8" s="59" customFormat="1" ht="16">
      <c r="A36" s="67"/>
    </row>
    <row r="37" spans="1:8" s="57" customFormat="1" ht="16">
      <c r="A37" s="65" t="s">
        <v>159</v>
      </c>
    </row>
    <row r="38" spans="1:8" s="57" customFormat="1" ht="16">
      <c r="A38" s="65" t="s">
        <v>157</v>
      </c>
    </row>
    <row r="39" spans="1:8" s="59" customFormat="1" ht="6.75" customHeight="1" thickBot="1">
      <c r="A39" s="67"/>
    </row>
    <row r="40" spans="1:8" s="59" customFormat="1" ht="75" customHeight="1" thickBot="1">
      <c r="A40" s="180"/>
      <c r="B40" s="181"/>
      <c r="C40" s="181"/>
      <c r="D40" s="181"/>
      <c r="E40" s="181"/>
      <c r="F40" s="181"/>
      <c r="G40" s="181"/>
      <c r="H40" s="182"/>
    </row>
    <row r="41" spans="1:8" s="59" customFormat="1" ht="16">
      <c r="A41" s="67"/>
    </row>
    <row r="42" spans="1:8" s="59" customFormat="1" ht="16">
      <c r="A42" s="65" t="s">
        <v>160</v>
      </c>
      <c r="B42" s="57"/>
      <c r="C42" s="57"/>
      <c r="D42" s="57"/>
      <c r="E42" s="57"/>
      <c r="F42" s="57"/>
    </row>
    <row r="43" spans="1:8" s="57" customFormat="1" ht="16">
      <c r="A43" s="65" t="s">
        <v>143</v>
      </c>
    </row>
    <row r="44" spans="1:8" s="57" customFormat="1" ht="16">
      <c r="A44" s="65" t="s">
        <v>142</v>
      </c>
    </row>
    <row r="45" spans="1:8" s="59" customFormat="1" ht="6.75" customHeight="1" thickBot="1">
      <c r="A45" s="67"/>
    </row>
    <row r="46" spans="1:8" s="59" customFormat="1" ht="75" customHeight="1" thickBot="1">
      <c r="A46" s="177"/>
      <c r="B46" s="178"/>
      <c r="C46" s="178"/>
      <c r="D46" s="178"/>
      <c r="E46" s="178"/>
      <c r="F46" s="178"/>
      <c r="G46" s="178"/>
      <c r="H46" s="179"/>
    </row>
    <row r="47" spans="1:8" s="59" customFormat="1" ht="16">
      <c r="A47" s="67"/>
    </row>
    <row r="48" spans="1:8" s="57" customFormat="1" ht="16">
      <c r="A48" s="65" t="s">
        <v>158</v>
      </c>
    </row>
    <row r="49" spans="1:8" s="59" customFormat="1" ht="6.75" customHeight="1" thickBot="1">
      <c r="A49" s="67"/>
    </row>
    <row r="50" spans="1:8" s="59" customFormat="1" ht="75" customHeight="1" thickBot="1">
      <c r="A50" s="177"/>
      <c r="B50" s="178"/>
      <c r="C50" s="178"/>
      <c r="D50" s="178"/>
      <c r="E50" s="178"/>
      <c r="F50" s="178"/>
      <c r="G50" s="178"/>
      <c r="H50" s="179"/>
    </row>
    <row r="51" spans="1:8" s="59" customFormat="1" ht="16">
      <c r="A51" s="65"/>
    </row>
    <row r="52" spans="1:8" s="57" customFormat="1" ht="16"/>
    <row r="53" spans="1:8" s="59" customFormat="1" ht="6.75" customHeight="1"/>
    <row r="54" spans="1:8" s="59" customFormat="1" ht="75" customHeight="1">
      <c r="A54" s="95" t="s">
        <v>162</v>
      </c>
    </row>
    <row r="55" spans="1:8" s="59" customFormat="1" ht="16"/>
    <row r="56" spans="1:8" s="57" customFormat="1" ht="16"/>
    <row r="57" spans="1:8" s="59" customFormat="1" ht="6.75" customHeight="1"/>
    <row r="58" spans="1:8" s="59" customFormat="1" ht="75" customHeight="1"/>
  </sheetData>
  <sheetProtection algorithmName="SHA-512" hashValue="C5TET/RskhOIbo+D/eSAxaWoyTOZYcehPHKJx0QapuzjRZJXALX5JN5+JxFCgBoYySYy2SSZ7cR1fRXzSuTZDA==" saltValue="FPvZ5QuFEhaLfjkXV9zpZA==" spinCount="100000" sheet="1" objects="1" scenarios="1" selectLockedCells="1"/>
  <mergeCells count="5">
    <mergeCell ref="A31:H31"/>
    <mergeCell ref="A35:H35"/>
    <mergeCell ref="A40:H40"/>
    <mergeCell ref="A46:H46"/>
    <mergeCell ref="A50:H50"/>
  </mergeCells>
  <phoneticPr fontId="2" type="noConversion"/>
  <printOptions horizontalCentered="1"/>
  <pageMargins left="0.25" right="0.25" top="0.75" bottom="0.5" header="0.3" footer="0.3"/>
  <pageSetup scale="97" fitToHeight="0" orientation="landscape" horizontalDpi="0" verticalDpi="0" r:id="rId1"/>
  <rowBreaks count="2" manualBreakCount="2">
    <brk id="32" max="16383" man="1"/>
    <brk id="51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"/>
  <sheetViews>
    <sheetView workbookViewId="0">
      <selection activeCell="G16" sqref="G16"/>
    </sheetView>
  </sheetViews>
  <sheetFormatPr baseColWidth="10" defaultColWidth="10.83203125" defaultRowHeight="13"/>
  <cols>
    <col min="1" max="2" width="10.83203125" style="2"/>
    <col min="3" max="3" width="23.5" style="2" bestFit="1" customWidth="1"/>
    <col min="4" max="16384" width="10.83203125" style="2"/>
  </cols>
  <sheetData>
    <row r="1" spans="1:4">
      <c r="A1" s="4" t="s">
        <v>15</v>
      </c>
      <c r="B1" s="4" t="s">
        <v>50</v>
      </c>
      <c r="C1" s="4" t="s">
        <v>51</v>
      </c>
      <c r="D1" s="4" t="s">
        <v>54</v>
      </c>
    </row>
    <row r="2" spans="1:4">
      <c r="A2" s="2" t="s">
        <v>43</v>
      </c>
      <c r="B2" s="5">
        <v>10</v>
      </c>
      <c r="C2" s="1" t="s">
        <v>26</v>
      </c>
    </row>
    <row r="3" spans="1:4">
      <c r="A3" s="2" t="s">
        <v>44</v>
      </c>
      <c r="B3" s="5">
        <v>11</v>
      </c>
      <c r="C3" s="1" t="s">
        <v>27</v>
      </c>
    </row>
    <row r="4" spans="1:4">
      <c r="A4" s="2" t="s">
        <v>45</v>
      </c>
      <c r="B4" s="5">
        <v>12</v>
      </c>
      <c r="C4" s="1" t="s">
        <v>28</v>
      </c>
    </row>
    <row r="5" spans="1:4">
      <c r="A5" s="2" t="s">
        <v>55</v>
      </c>
      <c r="B5" s="5">
        <v>13</v>
      </c>
      <c r="C5" s="1" t="s">
        <v>104</v>
      </c>
    </row>
    <row r="6" spans="1:4">
      <c r="A6" s="2" t="s">
        <v>46</v>
      </c>
      <c r="B6" s="5">
        <v>14</v>
      </c>
      <c r="C6" s="1" t="s">
        <v>2</v>
      </c>
    </row>
    <row r="7" spans="1:4">
      <c r="A7" s="2" t="s">
        <v>47</v>
      </c>
      <c r="B7" s="5">
        <v>20</v>
      </c>
      <c r="C7" s="2" t="s">
        <v>107</v>
      </c>
    </row>
    <row r="8" spans="1:4">
      <c r="A8" s="2" t="s">
        <v>48</v>
      </c>
      <c r="B8" s="5">
        <v>21</v>
      </c>
      <c r="C8" s="2" t="s">
        <v>3</v>
      </c>
    </row>
    <row r="9" spans="1:4">
      <c r="A9" s="2" t="s">
        <v>49</v>
      </c>
      <c r="B9" s="5">
        <v>22</v>
      </c>
      <c r="C9" s="2" t="s">
        <v>4</v>
      </c>
    </row>
    <row r="10" spans="1:4">
      <c r="A10" s="2" t="s">
        <v>90</v>
      </c>
      <c r="B10" s="5">
        <v>23</v>
      </c>
      <c r="C10" s="2" t="s">
        <v>5</v>
      </c>
    </row>
    <row r="11" spans="1:4">
      <c r="B11" s="5">
        <v>24</v>
      </c>
      <c r="C11" s="2" t="s">
        <v>6</v>
      </c>
    </row>
    <row r="12" spans="1:4">
      <c r="B12" s="5">
        <v>25</v>
      </c>
      <c r="C12" s="2" t="s">
        <v>7</v>
      </c>
    </row>
    <row r="13" spans="1:4">
      <c r="B13" s="5">
        <v>26</v>
      </c>
      <c r="C13" s="2" t="s">
        <v>8</v>
      </c>
    </row>
    <row r="14" spans="1:4">
      <c r="B14" s="5">
        <v>27</v>
      </c>
      <c r="C14" s="2" t="s">
        <v>9</v>
      </c>
    </row>
    <row r="15" spans="1:4">
      <c r="B15" s="5">
        <v>28</v>
      </c>
      <c r="C15" s="2" t="s">
        <v>10</v>
      </c>
    </row>
    <row r="16" spans="1:4">
      <c r="B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Best Practices</vt:lpstr>
      <vt:lpstr>Instructions</vt:lpstr>
      <vt:lpstr>Instructions-A Expense Report</vt:lpstr>
      <vt:lpstr>A Expense Report</vt:lpstr>
      <vt:lpstr>B  Summary-Autofill</vt:lpstr>
      <vt:lpstr>Instructions-C Reconciliation</vt:lpstr>
      <vt:lpstr>C Reconciliation</vt:lpstr>
      <vt:lpstr>Instructions-D Troop Plan</vt:lpstr>
      <vt:lpstr>D Troop Plan</vt:lpstr>
      <vt:lpstr>Ref</vt:lpstr>
      <vt:lpstr>'A Expense Report'!Print_Area</vt:lpstr>
      <vt:lpstr>'D Troop Plan'!Print_Area</vt:lpstr>
      <vt:lpstr>Instructions!Print_Area</vt:lpstr>
      <vt:lpstr>'Instructions-A Expense Report'!Print_Area</vt:lpstr>
      <vt:lpstr>'Instructions-D Troop Plan'!Print_Area</vt:lpstr>
      <vt:lpstr>'A Expense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2020-08-06T05:53:44Z</cp:lastPrinted>
  <dcterms:created xsi:type="dcterms:W3CDTF">2016-12-21T22:58:11Z</dcterms:created>
  <dcterms:modified xsi:type="dcterms:W3CDTF">2021-06-30T21:57:44Z</dcterms:modified>
</cp:coreProperties>
</file>